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2.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https://lockharthawkins.sharepoint.com/sites/LockhartHawkinsLimited/Shared Documents/UVAC Hera/Toolkit tools/"/>
    </mc:Choice>
  </mc:AlternateContent>
  <xr:revisionPtr revIDLastSave="163" documentId="8_{D3C51751-83AF-44CF-B4AD-9641D69A63FB}" xr6:coauthVersionLast="47" xr6:coauthVersionMax="47" xr10:uidLastSave="{B7ED9369-63E8-42AB-8084-9FD07EDAC828}"/>
  <bookViews>
    <workbookView xWindow="-38510" yWindow="-100" windowWidth="38620" windowHeight="21100" xr2:uid="{00000000-000D-0000-FFFF-FFFF00000000}"/>
  </bookViews>
  <sheets>
    <sheet name="A - Input  - ROI Model inc OH" sheetId="1" r:id="rId1"/>
    <sheet name="B - ROI Model Excluding OH" sheetId="3" r:id="rId2"/>
    <sheet name="C - Optional ROI Variables" sheetId="2" r:id="rId3"/>
    <sheet name="Sheet2" sheetId="4" state="hidden" r:id="rId4"/>
  </sheets>
  <definedNames>
    <definedName name="_xlnm.Print_Area" localSheetId="0">'A - Input  - ROI Model inc OH'!$A$1:$L$70</definedName>
    <definedName name="_xlnm.Print_Area" localSheetId="1">'B - ROI Model Excluding OH'!$A$1:$L$67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 i="3" l="1"/>
  <c r="G2" i="3"/>
  <c r="D2" i="3"/>
  <c r="D28" i="3"/>
  <c r="D29" i="3" s="1"/>
  <c r="E28" i="3"/>
  <c r="E29" i="3" s="1"/>
  <c r="F28" i="3"/>
  <c r="F29" i="3" s="1"/>
  <c r="G28" i="3"/>
  <c r="G29" i="3" s="1"/>
  <c r="H28" i="3"/>
  <c r="H29" i="3" s="1"/>
  <c r="I28" i="3"/>
  <c r="I29" i="3" s="1"/>
  <c r="J28" i="3"/>
  <c r="J29" i="3" s="1"/>
  <c r="C28" i="3"/>
  <c r="C29" i="3" s="1"/>
  <c r="D17" i="3"/>
  <c r="E17" i="3"/>
  <c r="F17" i="3"/>
  <c r="G17" i="3"/>
  <c r="H17" i="3"/>
  <c r="I17" i="3"/>
  <c r="J17" i="3"/>
  <c r="C17" i="3"/>
  <c r="C9" i="3"/>
  <c r="C31" i="3" s="1"/>
  <c r="D9" i="3"/>
  <c r="D31" i="3" s="1"/>
  <c r="E9" i="3"/>
  <c r="E31" i="3" s="1"/>
  <c r="F9" i="3"/>
  <c r="F31" i="3" s="1"/>
  <c r="G9" i="3"/>
  <c r="G31" i="3" s="1"/>
  <c r="H9" i="3"/>
  <c r="H31" i="3" s="1"/>
  <c r="I9" i="3"/>
  <c r="I31" i="3" s="1"/>
  <c r="J9" i="3"/>
  <c r="J31" i="3" s="1"/>
  <c r="C10" i="3"/>
  <c r="C32" i="3" s="1"/>
  <c r="D10" i="3"/>
  <c r="D32" i="3" s="1"/>
  <c r="E10" i="3"/>
  <c r="E32" i="3" s="1"/>
  <c r="F10" i="3"/>
  <c r="F32" i="3" s="1"/>
  <c r="G10" i="3"/>
  <c r="G32" i="3" s="1"/>
  <c r="H10" i="3"/>
  <c r="H32" i="3" s="1"/>
  <c r="I10" i="3"/>
  <c r="I32" i="3" s="1"/>
  <c r="J10" i="3"/>
  <c r="J32" i="3" s="1"/>
  <c r="C11" i="3"/>
  <c r="D11" i="3"/>
  <c r="E11" i="3"/>
  <c r="F11" i="3"/>
  <c r="G11" i="3"/>
  <c r="H11" i="3"/>
  <c r="I11" i="3"/>
  <c r="J11" i="3"/>
  <c r="C12" i="3"/>
  <c r="D12" i="3"/>
  <c r="E12" i="3"/>
  <c r="F12" i="3"/>
  <c r="G12" i="3"/>
  <c r="H12" i="3"/>
  <c r="I12" i="3"/>
  <c r="J12" i="3"/>
  <c r="C13" i="3"/>
  <c r="D13" i="3"/>
  <c r="E13" i="3"/>
  <c r="F13" i="3"/>
  <c r="G13" i="3"/>
  <c r="H13" i="3"/>
  <c r="I13" i="3"/>
  <c r="J13" i="3"/>
  <c r="C14" i="3"/>
  <c r="D14" i="3"/>
  <c r="E14" i="3"/>
  <c r="F14" i="3"/>
  <c r="G14" i="3"/>
  <c r="H14" i="3"/>
  <c r="I14" i="3"/>
  <c r="J14" i="3"/>
  <c r="D8" i="3"/>
  <c r="E8" i="3"/>
  <c r="F8" i="3"/>
  <c r="G8" i="3"/>
  <c r="H8" i="3"/>
  <c r="I8" i="3"/>
  <c r="J8" i="3"/>
  <c r="C8" i="3"/>
  <c r="D5" i="3"/>
  <c r="E5" i="3"/>
  <c r="F5" i="3"/>
  <c r="G5" i="3"/>
  <c r="H5" i="3"/>
  <c r="I5" i="3"/>
  <c r="J5" i="3"/>
  <c r="C5" i="3"/>
  <c r="K17" i="1"/>
  <c r="K16" i="1" a="1"/>
  <c r="K16" i="1" s="1"/>
  <c r="K9" i="1" a="1"/>
  <c r="K9" i="1" s="1"/>
  <c r="K8" i="1" a="1"/>
  <c r="K8" i="1" s="1"/>
  <c r="K12" i="1" a="1"/>
  <c r="K12" i="1" s="1"/>
  <c r="K14" i="1" a="1"/>
  <c r="K14" i="1" s="1"/>
  <c r="K13" i="1" a="1"/>
  <c r="K13" i="1" s="1"/>
  <c r="K15" i="1" a="1"/>
  <c r="K15" i="1" s="1"/>
  <c r="K11" i="1"/>
  <c r="K20" i="1"/>
  <c r="D35" i="1"/>
  <c r="E35" i="1"/>
  <c r="F35" i="1"/>
  <c r="G35" i="1"/>
  <c r="H35" i="1"/>
  <c r="I35" i="1"/>
  <c r="J35" i="1"/>
  <c r="C35" i="1"/>
  <c r="C34" i="1"/>
  <c r="D34" i="1"/>
  <c r="E34" i="1"/>
  <c r="F34" i="1"/>
  <c r="G34" i="1"/>
  <c r="H34" i="1"/>
  <c r="I34" i="1"/>
  <c r="J34" i="1"/>
  <c r="C32" i="1"/>
  <c r="C33" i="1" s="1"/>
  <c r="D32" i="1"/>
  <c r="E32" i="1"/>
  <c r="E33" i="1" s="1"/>
  <c r="F32" i="1"/>
  <c r="F33" i="1" s="1"/>
  <c r="G32" i="1"/>
  <c r="H32" i="1"/>
  <c r="H33" i="1" s="1"/>
  <c r="I32" i="1"/>
  <c r="J32" i="1"/>
  <c r="D10" i="1"/>
  <c r="D18" i="1" s="1"/>
  <c r="D19" i="1" s="1"/>
  <c r="D24" i="1" s="1"/>
  <c r="E10" i="1"/>
  <c r="E18" i="1" s="1"/>
  <c r="E19" i="1" s="1"/>
  <c r="E24" i="1" s="1"/>
  <c r="F10" i="1"/>
  <c r="F18" i="1" s="1"/>
  <c r="F19" i="1" s="1"/>
  <c r="F24" i="1" s="1"/>
  <c r="G10" i="1"/>
  <c r="G18" i="1" s="1"/>
  <c r="G19" i="1" s="1"/>
  <c r="G23" i="1" s="1"/>
  <c r="H10" i="1"/>
  <c r="I10" i="1"/>
  <c r="J10" i="1"/>
  <c r="C10" i="1"/>
  <c r="C18" i="1" s="1"/>
  <c r="C19" i="1" s="1"/>
  <c r="G30" i="3" l="1"/>
  <c r="F30" i="3"/>
  <c r="K5" i="3" a="1"/>
  <c r="K5" i="3" s="1"/>
  <c r="K13" i="3" a="1"/>
  <c r="K13" i="3" s="1"/>
  <c r="K9" i="3" a="1"/>
  <c r="K9" i="3" s="1"/>
  <c r="I16" i="3"/>
  <c r="I43" i="3" s="1"/>
  <c r="H16" i="3"/>
  <c r="H43" i="3" s="1"/>
  <c r="I30" i="3"/>
  <c r="D16" i="3"/>
  <c r="D20" i="3" s="1"/>
  <c r="J16" i="3"/>
  <c r="J30" i="3"/>
  <c r="K11" i="3" a="1"/>
  <c r="K11" i="3" s="1"/>
  <c r="J18" i="1"/>
  <c r="J19" i="1" s="1"/>
  <c r="J21" i="1" s="1"/>
  <c r="J27" i="1" s="1"/>
  <c r="J28" i="1" s="1"/>
  <c r="I18" i="1"/>
  <c r="I19" i="1" s="1"/>
  <c r="I23" i="1" s="1"/>
  <c r="H18" i="1"/>
  <c r="H19" i="1" s="1"/>
  <c r="H23" i="1" s="1"/>
  <c r="K12" i="3" a="1"/>
  <c r="K12" i="3" s="1"/>
  <c r="I20" i="3"/>
  <c r="H20" i="3"/>
  <c r="K17" i="3"/>
  <c r="K31" i="3" a="1"/>
  <c r="K31" i="3" s="1"/>
  <c r="K14" i="3"/>
  <c r="K10" i="3" a="1"/>
  <c r="K10" i="3" s="1"/>
  <c r="C30" i="3"/>
  <c r="K32" i="3" a="1"/>
  <c r="K32" i="3" s="1"/>
  <c r="E16" i="3"/>
  <c r="E18" i="3" s="1"/>
  <c r="E24" i="3" s="1"/>
  <c r="F16" i="3"/>
  <c r="F18" i="3" s="1"/>
  <c r="F24" i="3" s="1"/>
  <c r="G16" i="3"/>
  <c r="G21" i="3" s="1"/>
  <c r="D30" i="3"/>
  <c r="E30" i="3"/>
  <c r="K8" i="3"/>
  <c r="C16" i="3"/>
  <c r="D18" i="3"/>
  <c r="D24" i="3" s="1"/>
  <c r="D21" i="3"/>
  <c r="K29" i="3" a="1"/>
  <c r="K29" i="3" s="1"/>
  <c r="H30" i="3"/>
  <c r="G46" i="1"/>
  <c r="F46" i="1"/>
  <c r="E46" i="1"/>
  <c r="D46" i="1"/>
  <c r="K34" i="1" a="1"/>
  <c r="K34" i="1" s="1"/>
  <c r="K35" i="1" a="1"/>
  <c r="K35" i="1" s="1"/>
  <c r="K32" i="1" a="1"/>
  <c r="K32" i="1" s="1"/>
  <c r="G24" i="1"/>
  <c r="K10" i="1" a="1"/>
  <c r="K10" i="1" s="1"/>
  <c r="F21" i="1"/>
  <c r="F27" i="1" s="1"/>
  <c r="F28" i="1" s="1"/>
  <c r="F23" i="1"/>
  <c r="E21" i="1"/>
  <c r="E27" i="1" s="1"/>
  <c r="E28" i="1" s="1"/>
  <c r="E23" i="1"/>
  <c r="D21" i="1"/>
  <c r="D27" i="1" s="1"/>
  <c r="D23" i="1"/>
  <c r="G21" i="1"/>
  <c r="G27" i="1" s="1"/>
  <c r="G28" i="1" s="1"/>
  <c r="I33" i="1"/>
  <c r="J33" i="1"/>
  <c r="G33" i="1"/>
  <c r="D33" i="1"/>
  <c r="F21" i="3" l="1"/>
  <c r="E43" i="3"/>
  <c r="E20" i="3"/>
  <c r="E21" i="3"/>
  <c r="I18" i="3"/>
  <c r="I24" i="3" s="1"/>
  <c r="I36" i="3" s="1"/>
  <c r="I37" i="3" s="1"/>
  <c r="I21" i="3"/>
  <c r="D43" i="3"/>
  <c r="I46" i="1"/>
  <c r="I21" i="1"/>
  <c r="I27" i="1" s="1"/>
  <c r="I28" i="1" s="1"/>
  <c r="K18" i="1" a="1"/>
  <c r="K18" i="1" s="1"/>
  <c r="H18" i="3"/>
  <c r="H24" i="3" s="1"/>
  <c r="H36" i="3" s="1"/>
  <c r="H37" i="3" s="1"/>
  <c r="H21" i="3"/>
  <c r="H46" i="1"/>
  <c r="H21" i="1"/>
  <c r="H27" i="1" s="1"/>
  <c r="H28" i="1" s="1"/>
  <c r="H35" i="3"/>
  <c r="H38" i="3" s="1"/>
  <c r="H42" i="3" s="1"/>
  <c r="J18" i="3"/>
  <c r="J24" i="3" s="1"/>
  <c r="J43" i="3"/>
  <c r="J20" i="3"/>
  <c r="J21" i="3"/>
  <c r="J23" i="1"/>
  <c r="J46" i="1"/>
  <c r="J24" i="1"/>
  <c r="I24" i="1"/>
  <c r="H24" i="1"/>
  <c r="F43" i="3"/>
  <c r="F20" i="3"/>
  <c r="G43" i="3"/>
  <c r="K30" i="3" a="1"/>
  <c r="K30" i="3" s="1"/>
  <c r="G20" i="3"/>
  <c r="G18" i="3"/>
  <c r="G24" i="3" s="1"/>
  <c r="C18" i="3"/>
  <c r="K16" i="3"/>
  <c r="C20" i="3"/>
  <c r="C43" i="3"/>
  <c r="C21" i="3"/>
  <c r="D35" i="3"/>
  <c r="D36" i="3"/>
  <c r="D37" i="3" s="1"/>
  <c r="F36" i="3"/>
  <c r="F37" i="3" s="1"/>
  <c r="F35" i="3"/>
  <c r="E35" i="3"/>
  <c r="E36" i="3"/>
  <c r="E37" i="3" s="1"/>
  <c r="C23" i="1"/>
  <c r="C46" i="1"/>
  <c r="K33" i="1" a="1"/>
  <c r="K33" i="1" s="1"/>
  <c r="J39" i="1"/>
  <c r="J40" i="1" s="1"/>
  <c r="C24" i="1"/>
  <c r="K19" i="1"/>
  <c r="K23" i="1" s="1"/>
  <c r="D28" i="1"/>
  <c r="D38" i="1"/>
  <c r="F38" i="1"/>
  <c r="F39" i="1"/>
  <c r="F40" i="1" s="1"/>
  <c r="D39" i="1"/>
  <c r="D40" i="1" s="1"/>
  <c r="G39" i="1"/>
  <c r="G40" i="1" s="1"/>
  <c r="G38" i="1"/>
  <c r="J38" i="1"/>
  <c r="E38" i="1"/>
  <c r="E39" i="1"/>
  <c r="E40" i="1" s="1"/>
  <c r="C21" i="1"/>
  <c r="I35" i="3" l="1"/>
  <c r="I38" i="3" s="1"/>
  <c r="I42" i="3" s="1"/>
  <c r="H38" i="1"/>
  <c r="I38" i="1"/>
  <c r="I39" i="1"/>
  <c r="I40" i="1" s="1"/>
  <c r="I41" i="1" s="1"/>
  <c r="I45" i="1" s="1"/>
  <c r="I48" i="1" s="1"/>
  <c r="H39" i="1"/>
  <c r="H40" i="1" s="1"/>
  <c r="J35" i="3"/>
  <c r="J36" i="3"/>
  <c r="J37" i="3" s="1"/>
  <c r="H39" i="3"/>
  <c r="I25" i="3"/>
  <c r="I45" i="3"/>
  <c r="I39" i="3"/>
  <c r="I40" i="3"/>
  <c r="H25" i="3"/>
  <c r="H45" i="3"/>
  <c r="H40" i="3"/>
  <c r="G36" i="3"/>
  <c r="G37" i="3" s="1"/>
  <c r="G35" i="3"/>
  <c r="F38" i="3"/>
  <c r="F39" i="3" s="1"/>
  <c r="D38" i="3"/>
  <c r="K21" i="3"/>
  <c r="K43" i="3"/>
  <c r="K20" i="3"/>
  <c r="E38" i="3"/>
  <c r="K18" i="3"/>
  <c r="K24" i="3" s="1"/>
  <c r="K25" i="3" s="1"/>
  <c r="C24" i="3"/>
  <c r="C25" i="3" s="1"/>
  <c r="K46" i="1"/>
  <c r="D41" i="1"/>
  <c r="F41" i="1"/>
  <c r="F45" i="1" s="1"/>
  <c r="F48" i="1" s="1"/>
  <c r="J41" i="1"/>
  <c r="J45" i="1" s="1"/>
  <c r="J48" i="1" s="1"/>
  <c r="K24" i="1"/>
  <c r="C27" i="1"/>
  <c r="K21" i="1"/>
  <c r="K27" i="1" s="1"/>
  <c r="K28" i="1" s="1"/>
  <c r="H41" i="1"/>
  <c r="H45" i="1" s="1"/>
  <c r="H48" i="1" s="1"/>
  <c r="G41" i="1"/>
  <c r="G45" i="1" s="1"/>
  <c r="G48" i="1" s="1"/>
  <c r="E41" i="1"/>
  <c r="J38" i="3" l="1"/>
  <c r="E45" i="1"/>
  <c r="E48" i="1" s="1"/>
  <c r="E42" i="1"/>
  <c r="D45" i="1"/>
  <c r="D48" i="1" s="1"/>
  <c r="D42" i="1"/>
  <c r="C39" i="1"/>
  <c r="C40" i="1" s="1"/>
  <c r="K40" i="1" s="1"/>
  <c r="C28" i="1"/>
  <c r="G38" i="3"/>
  <c r="G39" i="3" s="1"/>
  <c r="F40" i="3"/>
  <c r="F42" i="3"/>
  <c r="C35" i="3"/>
  <c r="C36" i="3"/>
  <c r="E39" i="3"/>
  <c r="E42" i="3"/>
  <c r="E40" i="3"/>
  <c r="D42" i="3"/>
  <c r="D40" i="3"/>
  <c r="D39" i="3"/>
  <c r="E43" i="1"/>
  <c r="G42" i="1"/>
  <c r="H43" i="1"/>
  <c r="I43" i="1"/>
  <c r="J43" i="1"/>
  <c r="D43" i="1"/>
  <c r="F43" i="1"/>
  <c r="F42" i="1"/>
  <c r="J42" i="1"/>
  <c r="K39" i="1"/>
  <c r="C38" i="1"/>
  <c r="K38" i="1" s="1"/>
  <c r="H42" i="1"/>
  <c r="G43" i="1"/>
  <c r="I42" i="1"/>
  <c r="J40" i="3" l="1"/>
  <c r="J42" i="3"/>
  <c r="J39" i="3"/>
  <c r="D45" i="3"/>
  <c r="D25" i="3"/>
  <c r="E45" i="3"/>
  <c r="E25" i="3"/>
  <c r="F45" i="3"/>
  <c r="F25" i="3"/>
  <c r="G40" i="3"/>
  <c r="G42" i="3"/>
  <c r="K35" i="3"/>
  <c r="C37" i="3"/>
  <c r="K37" i="3" s="1"/>
  <c r="K36" i="3"/>
  <c r="C41" i="1"/>
  <c r="C45" i="1" s="1"/>
  <c r="C48" i="1" s="1"/>
  <c r="J25" i="3" l="1"/>
  <c r="J45" i="3"/>
  <c r="G25" i="3"/>
  <c r="G45" i="3"/>
  <c r="C38" i="3"/>
  <c r="C42" i="1"/>
  <c r="K41" i="1"/>
  <c r="K45" i="1" s="1"/>
  <c r="K48" i="1" s="1"/>
  <c r="C43" i="1"/>
  <c r="K38" i="3" l="1"/>
  <c r="C42" i="3"/>
  <c r="C45" i="3" s="1"/>
  <c r="C40" i="3"/>
  <c r="C39" i="3"/>
  <c r="K43" i="1"/>
  <c r="K42" i="1"/>
  <c r="K42" i="3" l="1"/>
  <c r="K45" i="3" s="1"/>
  <c r="K40" i="3"/>
  <c r="K39"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<sst xmlns="http://schemas.openxmlformats.org/spreadsheetml/2006/main" count="193" uniqueCount="117">
  <si>
    <t>Projected Apprenticeships ROI Calculator</t>
  </si>
  <si>
    <t>Includes overheads</t>
  </si>
  <si>
    <t>Programme:</t>
  </si>
  <si>
    <t>Institution:</t>
  </si>
  <si>
    <t>Version</t>
  </si>
  <si>
    <t>Input / Output Variable</t>
  </si>
  <si>
    <t>Year 1</t>
  </si>
  <si>
    <t>Year 2</t>
  </si>
  <si>
    <t>Year 3</t>
  </si>
  <si>
    <t>Year 4</t>
  </si>
  <si>
    <t>Year 5</t>
  </si>
  <si>
    <t>Year 6</t>
  </si>
  <si>
    <t>Year 7</t>
  </si>
  <si>
    <t>Year 8</t>
  </si>
  <si>
    <r>
      <t xml:space="preserve">Totals or </t>
    </r>
    <r>
      <rPr>
        <i/>
        <sz val="11"/>
        <color theme="1"/>
        <rFont val="Calibri"/>
        <family val="2"/>
        <scheme val="minor"/>
      </rPr>
      <t>Average</t>
    </r>
  </si>
  <si>
    <t>Overheads</t>
  </si>
  <si>
    <t>Gross contributions to overheads per apprentice (%)</t>
  </si>
  <si>
    <t>Apprentice satisfaction score (1-4 ; 4 is high)</t>
  </si>
  <si>
    <t>Employer satisfaction score (1-4 ; 4 is high)</t>
  </si>
  <si>
    <t>Subcontractor cost (£)</t>
  </si>
  <si>
    <t>Set-Up or development costs (one-off) (£)</t>
  </si>
  <si>
    <t>Calculated contribution to overheads per apprentice (£)</t>
  </si>
  <si>
    <t>Total Cost (£)</t>
  </si>
  <si>
    <t>Paste from Forecast Tool</t>
  </si>
  <si>
    <t>Net Surplus / Deficit (£)</t>
  </si>
  <si>
    <t>Indicative ROI per apprentice (%)</t>
  </si>
  <si>
    <t>Average Employer size</t>
  </si>
  <si>
    <t>National</t>
  </si>
  <si>
    <t>Small</t>
  </si>
  <si>
    <t>Employer Size Impact Score</t>
  </si>
  <si>
    <t>Reputational impact Score - Employer satisfaction</t>
  </si>
  <si>
    <t>Reputational impact Score - Achievement</t>
  </si>
  <si>
    <t>Reputational impact score - Apprentice satisfaction</t>
  </si>
  <si>
    <t>Multiplier calculations</t>
  </si>
  <si>
    <t>Employer calculated ROI multiplier on costs (£)</t>
  </si>
  <si>
    <t>Apprentice calculated ROI multiplier per apprentice (£)</t>
  </si>
  <si>
    <t>Apprentice calculated ROI per year multiplier (combined) (£)</t>
  </si>
  <si>
    <t>Estimated ROI multipliers Employer &amp; Apprentice (£)</t>
  </si>
  <si>
    <t>Estimated ROI multipliers as percentage of costs (%)</t>
  </si>
  <si>
    <t>Estimated ROI as percentage of income (%)</t>
  </si>
  <si>
    <t>Income + Combined estimated multipliers</t>
  </si>
  <si>
    <t>Costs</t>
  </si>
  <si>
    <t>Estimated ROI including multipliers</t>
  </si>
  <si>
    <t>This sheet uses responses on the input tab however the figures exclude a calculation of contribution to overheads</t>
  </si>
  <si>
    <t>Excluding overheads</t>
  </si>
  <si>
    <t>Editable Variables</t>
  </si>
  <si>
    <t>Multipliers of ROI Return</t>
  </si>
  <si>
    <t>Employer</t>
  </si>
  <si>
    <t>Size of employer</t>
  </si>
  <si>
    <t>Uses size of employer as a multiplier of ROI return</t>
  </si>
  <si>
    <t>Major employers often operate at scale across regions. Success can lead to national rollouts, progression routes, and referrals to other large employers. Strong reputational boost in competitive tenders</t>
  </si>
  <si>
    <t>Large</t>
  </si>
  <si>
    <t>Likely to expand apprentice volumes internally. Also generates reputational value within sector supply chains or regional networks.</t>
  </si>
  <si>
    <t>Medium</t>
  </si>
  <si>
    <t>More limited capacity to scale volumes, but could still trigger further business through word-of-mouth and sector clusters.</t>
  </si>
  <si>
    <t>Lower direct value uplift. However, could strengthen local civic relationships or niche specialisms (e.g. craft, tech SMEs).</t>
  </si>
  <si>
    <t>Reputational</t>
  </si>
  <si>
    <t>Using your employer feedback on find apprenticeship training this is an indication of satisfaction - this is a multiplier of ROI return</t>
  </si>
  <si>
    <t>Employer satisfaction</t>
  </si>
  <si>
    <t>High satisfaction means more likely to recommend programme</t>
  </si>
  <si>
    <t>Reasonably satisfied means more likely to recommend programme</t>
  </si>
  <si>
    <t>Unsatisfied means less likely to recommend programme</t>
  </si>
  <si>
    <t>Very unsatisfied would not recommend programme and likely to result in word of mouth for reduced business</t>
  </si>
  <si>
    <t>Significantly unsatisfied would not recommend programme and likely to result in word of mouth for reduced business</t>
  </si>
  <si>
    <t>Using your average achievement rate for programme - Multiplier of ROI return</t>
  </si>
  <si>
    <t>Achievement rate</t>
  </si>
  <si>
    <t>75+</t>
  </si>
  <si>
    <t>High achievement means more likely to be satisfied and recommend programme</t>
  </si>
  <si>
    <t>50-75</t>
  </si>
  <si>
    <t>Mid range achievement means reasonable satisfaction and may or may not recommend programme</t>
  </si>
  <si>
    <t>0 to 50</t>
  </si>
  <si>
    <t>Low range achievement likely means disatisfaction and a reluctance to recommend programme</t>
  </si>
  <si>
    <t>Using your page on find an apprenticeship feedback this is an indication of satisfaction</t>
  </si>
  <si>
    <t>Student Satisfaction</t>
  </si>
  <si>
    <t>Metric</t>
  </si>
  <si>
    <t>ROI Signal Description</t>
  </si>
  <si>
    <t>Total apprentices (all employers)</t>
  </si>
  <si>
    <t>Scale driving fixed cost absorption</t>
  </si>
  <si>
    <t>Average cohort size (large/national)</t>
  </si>
  <si>
    <t>Higher volume per delivery = efficiency</t>
  </si>
  <si>
    <t>Contribution margin %</t>
  </si>
  <si>
    <t>Growing surplus per £ delivered</t>
  </si>
  <si>
    <t>Overhead recovery (% of target overhead)</t>
  </si>
  <si>
    <t>Apprenticeships covering more central cost</t>
  </si>
  <si>
    <t>Direct delivery cost per apprentice</t>
  </si>
  <si>
    <t>Efficiency gains in delivery</t>
  </si>
  <si>
    <t>Admin / compliance cost per apprentice</t>
  </si>
  <si>
    <t>Systems &amp; scale reducing admin cost</t>
  </si>
  <si>
    <t>Employer bad debt % (small employers)</t>
  </si>
  <si>
    <t>Better credit control / focus on large firms</t>
  </si>
  <si>
    <t>Pipeline (contracted future apprentices)</t>
  </si>
  <si>
    <t>Strong future ROI confidence</t>
  </si>
  <si>
    <t>Employer retention (repeat business %)</t>
  </si>
  <si>
    <t>Deepening employer value &amp; lifetime ROI</t>
  </si>
  <si>
    <t>Net surplus (£)</t>
  </si>
  <si>
    <t>£150k</t>
  </si>
  <si>
    <t>£400k</t>
  </si>
  <si>
    <t>£750k</t>
  </si>
  <si>
    <t>Clear financial growth of programme</t>
  </si>
  <si>
    <t>Net Profit Margin before tax</t>
  </si>
  <si>
    <t>Annual ROI% (Costs including Overheads)</t>
  </si>
  <si>
    <t>Indicative Contribution per apprentice (£)</t>
  </si>
  <si>
    <t>Multiplier calculations - subjective ROI influences</t>
  </si>
  <si>
    <t xml:space="preserve">Ratio of apprentice to future apprentice income </t>
  </si>
  <si>
    <t>Default Values</t>
  </si>
  <si>
    <t>Gross contributions to overheads expected per programme (%)</t>
  </si>
  <si>
    <t>Apprentice Enrolments (Starts)</t>
  </si>
  <si>
    <t>Estimated or actual achievement rate (%)</t>
  </si>
  <si>
    <t>Estimated direct cost of delivery per apprentice (£)</t>
  </si>
  <si>
    <t>Total Apprenticeship Income (£) (Funding and co-investment)</t>
  </si>
  <si>
    <t>Option to Paste from Forecast Tool into C17 to J17</t>
  </si>
  <si>
    <t xml:space="preserve">Instructions
The elements above are designed to be multipliers of the value of one apprentice to indicate a potential return on the investment of delivering to an apprentice. They are subjective and editable and are based on theory that within the context of apprenticeships there are probable increases or decreases in demand for the product based upon the unique factors present in the apprenticeship experience. For example the role of employer and potential for future apprenticeship enrolments due to the nature of the funding model (an employer needs to spend their levy or take advantage of the government funding and they would in majority of instances have the potential to supply additional enrolments in subsequent years. With achievement rates these are published nationally and are used by an employer or apprentice when searching for apprenticeship as part of the decision process to use a particular provider or institution. 
The fields above in yellow are editable. The values should be recorded as estimated multipliers and we have recorded recommended default values as shown below but you can increase or decrease these based upon your modelling. 
For a 15% multiplier you would record 1.15, for 25% you would record 1.25. If you wanted a negative multiplier then a 10% negative would be recorded as 0.9. The numbers are relative to the value of 1. 
If you do not wish to use the indicative multipliers you can set them all to 1 and this would mean the ROI calculation is made simply from return over cost on the estimated apprentice population. </t>
  </si>
  <si>
    <t xml:space="preserve">Tool is for internal indicative use only. No liability is accepted for values not reached, overstated or understated. </t>
  </si>
  <si>
    <t>Ignore in this model</t>
  </si>
  <si>
    <t>Indicative Value Growth or multipliers - uses formula in Tab C "ROI Variables"</t>
  </si>
  <si>
    <t xml:space="preserve">Instructions: Use this sheet to record the details of your planned programmes to give an indicative ROI for a programme. The yellow fields are editable. The tool also has variable optional ROI multipliers which you can update in Tab C "ROI Variables" and are discussed in the accompanying guide in the toolkit. </t>
  </si>
  <si>
    <t xml:space="preserve">Part of the UVAC CFO Toolkit. © UVAC 2025         Tool is for internal indicative use only. No liability is accepted for values not reached, overstated or understated.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</si>
</sst>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64" formatCode="&quot;£&quot;#,##0"/>
    <numFmt numFmtId="165" formatCode="0.0%"/>
  </numFmts>
  <fonts count="13" x14ac:knownFonts="1">
    <font>
      <sz val="11"/>
      <color theme="1"/>
      <name val="Calibri"/>
      <family val="2"/>
      <scheme val="minor"/>
    </font>
    <font>
      <b/>
      <sz val="11"/>
      <color theme="1"/>
      <name val="Calibri"/>
      <family val="2"/>
      <scheme val="minor"/>
    </font>
    <font>
      <i/>
      <sz val="11"/>
      <color theme="1"/>
      <name val="Calibri"/>
      <family val="2"/>
      <scheme val="minor"/>
    </font>
    <font>
      <i/>
      <sz val="10"/>
      <color theme="1"/>
      <name val="Calibri"/>
      <family val="2"/>
      <scheme val="minor"/>
    </font>
    <font>
      <b/>
      <sz val="12"/>
      <color theme="1"/>
      <name val="Calibri"/>
      <family val="2"/>
      <scheme val="minor"/>
    </font>
    <font>
      <b/>
      <i/>
      <sz val="10"/>
      <color theme="1"/>
      <name val="Calibri"/>
      <family val="2"/>
      <scheme val="minor"/>
    </font>
    <font>
      <b/>
      <sz val="14"/>
      <color theme="1"/>
      <name val="Calibri"/>
      <family val="2"/>
    </font>
    <font>
      <i/>
      <sz val="11"/>
      <color theme="1"/>
      <name val="Calibri"/>
      <family val="2"/>
    </font>
    <font>
      <b/>
      <i/>
      <sz val="11"/>
      <color theme="1"/>
      <name val="Calibri"/>
      <family val="2"/>
      <scheme val="minor"/>
    </font>
    <font>
      <sz val="11"/>
      <color theme="1"/>
      <name val="Arial"/>
      <family val="2"/>
    </font>
    <font>
      <b/>
      <sz val="11"/>
      <color theme="1"/>
      <name val="Arial"/>
      <family val="2"/>
    </font>
    <font>
      <sz val="11"/>
      <color theme="0" tint="-0.14999847407452621"/>
      <name val="Calibri"/>
      <family val="2"/>
      <scheme val="minor"/>
    </font>
    <font>
      <i/>
      <sz val="12"/>
      <color theme="1"/>
      <name val="Calibri"/>
      <family val="2"/>
    </font>
  </fonts>
  <fills count="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0" tint="-0.14999847407452621"/>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diagonal/>
    </border>
    <border>
      <left style="medium">
        <color indexed="64"/>
      </left>
      <right style="medium">
        <color indexed="64"/>
      </right>
      <top style="thin">
        <color indexed="64"/>
      </top>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s>
  <cellStyleXfs count="1">
    <xf numFmtId="0" fontId="0" fillId="0" borderId="0"/>
  </cellStyleXfs>
  <cellXfs count="156">
    <xf numFmtId="0" fontId="0" fillId="0" borderId="0" xfId="0"/>
    <xf numFmtId="10" fontId="0" fillId="0" borderId="0" xfId="0" applyNumberFormat="1"/>
    <xf numFmtId="164" fontId="0" fillId="0" borderId="0" xfId="0" applyNumberFormat="1"/>
    <xf numFmtId="0" fontId="0" fillId="0" borderId="0" xfId="0" applyAlignment="1">
      <alignment horizontal="center"/>
    </xf>
    <xf numFmtId="0" fontId="0" fillId="0" borderId="0" xfId="0" applyAlignment="1">
      <alignment horizontal="center" vertical="center" wrapText="1"/>
    </xf>
    <xf numFmtId="0" fontId="0" fillId="3" borderId="1" xfId="0" applyFill="1" applyBorder="1"/>
    <xf numFmtId="10" fontId="0" fillId="3" borderId="1" xfId="0" applyNumberFormat="1" applyFill="1" applyBorder="1"/>
    <xf numFmtId="164" fontId="0" fillId="3" borderId="1" xfId="0" applyNumberFormat="1" applyFill="1" applyBorder="1"/>
    <xf numFmtId="10" fontId="0" fillId="0" borderId="1" xfId="0" applyNumberFormat="1" applyBorder="1"/>
    <xf numFmtId="164" fontId="0" fillId="0" borderId="1" xfId="0" applyNumberFormat="1" applyBorder="1"/>
    <xf numFmtId="0" fontId="0" fillId="0" borderId="1" xfId="0" applyBorder="1" applyAlignment="1">
      <alignment horizontal="center"/>
    </xf>
    <xf numFmtId="0" fontId="0" fillId="3" borderId="1" xfId="0" applyFill="1" applyBorder="1" applyAlignment="1">
      <alignment horizontal="center"/>
    </xf>
    <xf numFmtId="0" fontId="0" fillId="0" borderId="5" xfId="0" applyBorder="1"/>
    <xf numFmtId="0" fontId="0" fillId="0" borderId="6" xfId="0" applyBorder="1"/>
    <xf numFmtId="0" fontId="0" fillId="0" borderId="8" xfId="0" applyBorder="1"/>
    <xf numFmtId="0" fontId="0" fillId="0" borderId="10" xfId="0" applyBorder="1"/>
    <xf numFmtId="0" fontId="0" fillId="0" borderId="11" xfId="0" applyBorder="1"/>
    <xf numFmtId="0" fontId="0" fillId="0" borderId="4" xfId="0" applyBorder="1"/>
    <xf numFmtId="0" fontId="0" fillId="0" borderId="7" xfId="0" applyBorder="1"/>
    <xf numFmtId="0" fontId="0" fillId="0" borderId="9" xfId="0" applyBorder="1"/>
    <xf numFmtId="0" fontId="0" fillId="0" borderId="0" xfId="0" applyAlignment="1">
      <alignment horizontal="center" vertical="center"/>
    </xf>
    <xf numFmtId="0" fontId="0" fillId="3" borderId="1" xfId="0" applyFill="1" applyBorder="1" applyAlignment="1">
      <alignment horizontal="center" vertical="center"/>
    </xf>
    <xf numFmtId="0" fontId="0" fillId="0" borderId="5" xfId="0" applyBorder="1" applyAlignment="1">
      <alignment horizontal="center" vertical="center"/>
    </xf>
    <xf numFmtId="0" fontId="0" fillId="0" borderId="10" xfId="0" applyBorder="1" applyAlignment="1">
      <alignment horizontal="center" vertical="center"/>
    </xf>
    <xf numFmtId="0" fontId="4" fillId="0" borderId="4" xfId="0" applyFont="1" applyBorder="1" applyAlignment="1">
      <alignment horizontal="center"/>
    </xf>
    <xf numFmtId="0" fontId="4" fillId="0" borderId="5" xfId="0" applyFont="1" applyBorder="1"/>
    <xf numFmtId="0" fontId="4" fillId="0" borderId="7" xfId="0" applyFont="1" applyBorder="1" applyAlignment="1">
      <alignment horizontal="center"/>
    </xf>
    <xf numFmtId="0" fontId="4" fillId="0" borderId="0" xfId="0" applyFont="1"/>
    <xf numFmtId="0" fontId="4" fillId="0" borderId="9" xfId="0" applyFont="1" applyBorder="1" applyAlignment="1">
      <alignment horizontal="center"/>
    </xf>
    <xf numFmtId="0" fontId="4" fillId="0" borderId="10" xfId="0" applyFont="1" applyBorder="1"/>
    <xf numFmtId="0" fontId="1" fillId="0" borderId="0" xfId="0" applyFont="1"/>
    <xf numFmtId="0" fontId="0" fillId="0" borderId="16" xfId="0" applyBorder="1" applyAlignment="1">
      <alignment horizontal="center"/>
    </xf>
    <xf numFmtId="0" fontId="1" fillId="0" borderId="17" xfId="0" applyFont="1" applyBorder="1"/>
    <xf numFmtId="0" fontId="1" fillId="0" borderId="18" xfId="0" applyFont="1" applyBorder="1"/>
    <xf numFmtId="0" fontId="1" fillId="0" borderId="16" xfId="0" applyFont="1" applyBorder="1"/>
    <xf numFmtId="0" fontId="0" fillId="0" borderId="17" xfId="0" applyBorder="1"/>
    <xf numFmtId="0" fontId="0" fillId="0" borderId="18" xfId="0" applyBorder="1"/>
    <xf numFmtId="9" fontId="1" fillId="0" borderId="1" xfId="0" applyNumberFormat="1" applyFont="1" applyBorder="1"/>
    <xf numFmtId="0" fontId="6" fillId="0" borderId="0" xfId="0" applyFont="1"/>
    <xf numFmtId="0" fontId="7" fillId="0" borderId="0" xfId="0" applyFont="1"/>
    <xf numFmtId="0" fontId="1" fillId="0" borderId="0" xfId="0" applyFont="1" applyAlignment="1">
      <alignment horizontal="center" vertical="center"/>
    </xf>
    <xf numFmtId="165" fontId="1" fillId="0" borderId="1" xfId="0" applyNumberFormat="1" applyFont="1" applyBorder="1"/>
    <xf numFmtId="164" fontId="0" fillId="3" borderId="12" xfId="0" applyNumberFormat="1" applyFill="1" applyBorder="1"/>
    <xf numFmtId="10" fontId="0" fillId="0" borderId="19" xfId="0" applyNumberFormat="1" applyBorder="1"/>
    <xf numFmtId="0" fontId="0" fillId="0" borderId="20" xfId="0" applyBorder="1"/>
    <xf numFmtId="0" fontId="0" fillId="0" borderId="21" xfId="0" applyBorder="1"/>
    <xf numFmtId="0" fontId="0" fillId="0" borderId="20" xfId="0" applyBorder="1" applyAlignment="1">
      <alignment horizontal="center" vertical="center"/>
    </xf>
    <xf numFmtId="0" fontId="0" fillId="0" borderId="21" xfId="0" applyBorder="1" applyAlignment="1">
      <alignment horizontal="center" vertical="center"/>
    </xf>
    <xf numFmtId="0" fontId="0" fillId="0" borderId="22" xfId="0" applyBorder="1" applyAlignment="1">
      <alignment horizontal="center" vertical="center"/>
    </xf>
    <xf numFmtId="164" fontId="0" fillId="0" borderId="21" xfId="0" applyNumberFormat="1" applyBorder="1"/>
    <xf numFmtId="10" fontId="0" fillId="0" borderId="24" xfId="0" applyNumberFormat="1" applyBorder="1"/>
    <xf numFmtId="0" fontId="0" fillId="3" borderId="24" xfId="0" applyFill="1" applyBorder="1"/>
    <xf numFmtId="164" fontId="0" fillId="3" borderId="24" xfId="0" applyNumberFormat="1" applyFill="1" applyBorder="1"/>
    <xf numFmtId="164" fontId="0" fillId="0" borderId="24" xfId="0" applyNumberFormat="1" applyBorder="1"/>
    <xf numFmtId="165" fontId="1" fillId="0" borderId="24" xfId="0" applyNumberFormat="1" applyFont="1" applyBorder="1"/>
    <xf numFmtId="9" fontId="1" fillId="0" borderId="24" xfId="0" applyNumberFormat="1" applyFont="1" applyBorder="1"/>
    <xf numFmtId="10" fontId="0" fillId="0" borderId="25" xfId="0" applyNumberFormat="1" applyBorder="1"/>
    <xf numFmtId="0" fontId="0" fillId="0" borderId="14" xfId="0" applyBorder="1"/>
    <xf numFmtId="164" fontId="0" fillId="0" borderId="14" xfId="0" applyNumberFormat="1" applyBorder="1" applyAlignment="1">
      <alignment horizontal="center"/>
    </xf>
    <xf numFmtId="164" fontId="0" fillId="0" borderId="14" xfId="0" applyNumberFormat="1" applyBorder="1" applyAlignment="1">
      <alignment horizontal="center" vertical="center"/>
    </xf>
    <xf numFmtId="164" fontId="2" fillId="2" borderId="13" xfId="0" applyNumberFormat="1" applyFont="1" applyFill="1" applyBorder="1" applyAlignment="1">
      <alignment horizontal="center"/>
    </xf>
    <xf numFmtId="10" fontId="2" fillId="0" borderId="14" xfId="0" applyNumberFormat="1" applyFont="1" applyBorder="1" applyAlignment="1">
      <alignment horizontal="center" vertical="center"/>
    </xf>
    <xf numFmtId="0" fontId="2" fillId="0" borderId="14" xfId="0" applyFont="1" applyBorder="1" applyAlignment="1">
      <alignment horizontal="center" vertical="center"/>
    </xf>
    <xf numFmtId="164" fontId="2" fillId="0" borderId="14" xfId="0" applyNumberFormat="1" applyFont="1" applyBorder="1" applyAlignment="1">
      <alignment horizontal="center" vertical="center"/>
    </xf>
    <xf numFmtId="0" fontId="1" fillId="0" borderId="14" xfId="0" applyFont="1" applyBorder="1" applyAlignment="1">
      <alignment horizontal="center" vertical="center"/>
    </xf>
    <xf numFmtId="164" fontId="1" fillId="0" borderId="14" xfId="0" applyNumberFormat="1" applyFont="1" applyBorder="1" applyAlignment="1">
      <alignment horizontal="center" vertical="center"/>
    </xf>
    <xf numFmtId="165" fontId="1" fillId="0" borderId="14" xfId="0" applyNumberFormat="1" applyFont="1" applyBorder="1" applyAlignment="1">
      <alignment horizontal="center" vertical="center"/>
    </xf>
    <xf numFmtId="10" fontId="2" fillId="0" borderId="15" xfId="0" applyNumberFormat="1" applyFont="1" applyBorder="1" applyAlignment="1">
      <alignment horizontal="center" vertical="center"/>
    </xf>
    <xf numFmtId="0" fontId="0" fillId="0" borderId="16" xfId="0" applyBorder="1"/>
    <xf numFmtId="0" fontId="0" fillId="0" borderId="1" xfId="0" applyBorder="1" applyAlignment="1">
      <alignment horizontal="center" vertical="center" wrapText="1"/>
    </xf>
    <xf numFmtId="0" fontId="8" fillId="0" borderId="0" xfId="0" applyFont="1"/>
    <xf numFmtId="164" fontId="0" fillId="0" borderId="26" xfId="0" applyNumberFormat="1" applyBorder="1"/>
    <xf numFmtId="165" fontId="1" fillId="0" borderId="3" xfId="0" applyNumberFormat="1" applyFont="1" applyBorder="1"/>
    <xf numFmtId="165" fontId="1" fillId="0" borderId="27" xfId="0" applyNumberFormat="1" applyFont="1" applyBorder="1"/>
    <xf numFmtId="0" fontId="0" fillId="3" borderId="24" xfId="0" applyFill="1" applyBorder="1" applyAlignment="1">
      <alignment horizontal="center"/>
    </xf>
    <xf numFmtId="0" fontId="0" fillId="0" borderId="24" xfId="0" applyBorder="1" applyAlignment="1">
      <alignment horizontal="center"/>
    </xf>
    <xf numFmtId="0" fontId="0" fillId="0" borderId="24" xfId="0" applyBorder="1" applyAlignment="1">
      <alignment horizontal="center" vertical="center" wrapText="1"/>
    </xf>
    <xf numFmtId="165" fontId="1" fillId="0" borderId="2" xfId="0" applyNumberFormat="1" applyFont="1" applyBorder="1" applyAlignment="1">
      <alignment horizontal="center"/>
    </xf>
    <xf numFmtId="164" fontId="0" fillId="0" borderId="28" xfId="0" applyNumberFormat="1" applyBorder="1"/>
    <xf numFmtId="164" fontId="0" fillId="0" borderId="29" xfId="0" applyNumberFormat="1" applyBorder="1" applyAlignment="1">
      <alignment horizontal="center" vertical="center"/>
    </xf>
    <xf numFmtId="165" fontId="1" fillId="0" borderId="30" xfId="0" applyNumberFormat="1" applyFont="1" applyBorder="1"/>
    <xf numFmtId="165" fontId="1" fillId="0" borderId="31" xfId="0" applyNumberFormat="1" applyFont="1" applyBorder="1" applyAlignment="1">
      <alignment horizontal="center" vertical="center"/>
    </xf>
    <xf numFmtId="0" fontId="1" fillId="0" borderId="4" xfId="0" applyFont="1" applyBorder="1"/>
    <xf numFmtId="165" fontId="1" fillId="0" borderId="12" xfId="0" applyNumberFormat="1" applyFont="1" applyBorder="1"/>
    <xf numFmtId="165" fontId="1" fillId="0" borderId="23" xfId="0" applyNumberFormat="1" applyFont="1" applyBorder="1"/>
    <xf numFmtId="165" fontId="1" fillId="0" borderId="13" xfId="0" applyNumberFormat="1" applyFont="1" applyBorder="1" applyAlignment="1">
      <alignment horizontal="center" vertical="center"/>
    </xf>
    <xf numFmtId="0" fontId="1" fillId="0" borderId="9" xfId="0" applyFont="1" applyBorder="1"/>
    <xf numFmtId="165" fontId="1" fillId="0" borderId="19" xfId="0" applyNumberFormat="1" applyFont="1" applyBorder="1"/>
    <xf numFmtId="165" fontId="1" fillId="0" borderId="25" xfId="0" applyNumberFormat="1" applyFont="1" applyBorder="1"/>
    <xf numFmtId="165" fontId="1" fillId="0" borderId="15" xfId="0" applyNumberFormat="1" applyFont="1" applyBorder="1" applyAlignment="1">
      <alignment horizontal="center" vertical="center"/>
    </xf>
    <xf numFmtId="0" fontId="0" fillId="2" borderId="1" xfId="0" applyFill="1" applyBorder="1"/>
    <xf numFmtId="164" fontId="0" fillId="2" borderId="1" xfId="0" applyNumberFormat="1" applyFill="1" applyBorder="1"/>
    <xf numFmtId="164" fontId="0" fillId="2" borderId="24" xfId="0" applyNumberFormat="1" applyFill="1" applyBorder="1"/>
    <xf numFmtId="164" fontId="0" fillId="2" borderId="26" xfId="0" applyNumberFormat="1" applyFill="1" applyBorder="1"/>
    <xf numFmtId="164" fontId="0" fillId="2" borderId="28" xfId="0" applyNumberFormat="1" applyFill="1" applyBorder="1"/>
    <xf numFmtId="0" fontId="0" fillId="2" borderId="0" xfId="0" applyFill="1"/>
    <xf numFmtId="0" fontId="1" fillId="2" borderId="0" xfId="0" applyFont="1" applyFill="1"/>
    <xf numFmtId="0" fontId="0" fillId="2" borderId="2" xfId="0" applyFill="1" applyBorder="1"/>
    <xf numFmtId="0" fontId="0" fillId="2" borderId="1" xfId="0" applyFill="1" applyBorder="1" applyAlignment="1">
      <alignment horizontal="center"/>
    </xf>
    <xf numFmtId="0" fontId="10" fillId="0" borderId="2" xfId="0" applyFont="1" applyBorder="1" applyAlignment="1">
      <alignment vertical="center" wrapText="1"/>
    </xf>
    <xf numFmtId="0" fontId="9" fillId="0" borderId="2" xfId="0" applyFont="1" applyBorder="1" applyAlignment="1">
      <alignment vertical="center" wrapText="1"/>
    </xf>
    <xf numFmtId="0" fontId="10" fillId="0" borderId="2" xfId="0" applyFont="1" applyBorder="1" applyAlignment="1">
      <alignment horizontal="center" vertical="center" wrapText="1"/>
    </xf>
    <xf numFmtId="0" fontId="9" fillId="0" borderId="2" xfId="0" applyFont="1" applyBorder="1" applyAlignment="1">
      <alignment horizontal="center" vertical="center" wrapText="1"/>
    </xf>
    <xf numFmtId="9" fontId="9" fillId="0" borderId="2" xfId="0" applyNumberFormat="1" applyFont="1" applyBorder="1" applyAlignment="1">
      <alignment horizontal="center" vertical="center" wrapText="1"/>
    </xf>
    <xf numFmtId="6" fontId="9" fillId="0" borderId="2" xfId="0" applyNumberFormat="1" applyFont="1" applyBorder="1" applyAlignment="1">
      <alignment horizontal="center" vertical="center" wrapText="1"/>
    </xf>
    <xf numFmtId="0" fontId="2" fillId="0" borderId="0" xfId="0" applyFont="1"/>
    <xf numFmtId="0" fontId="0" fillId="2" borderId="1" xfId="0" applyFill="1" applyBorder="1" applyAlignment="1">
      <alignment horizontal="center" vertical="center"/>
    </xf>
    <xf numFmtId="0" fontId="0" fillId="2" borderId="5" xfId="0" applyFill="1" applyBorder="1" applyAlignment="1">
      <alignment horizontal="center" vertical="center"/>
    </xf>
    <xf numFmtId="0" fontId="0" fillId="2" borderId="10" xfId="0" applyFill="1" applyBorder="1" applyAlignment="1">
      <alignment horizontal="center" vertical="center"/>
    </xf>
    <xf numFmtId="0" fontId="0" fillId="2" borderId="0" xfId="0" applyFill="1" applyAlignment="1">
      <alignment horizontal="center" vertical="center"/>
    </xf>
    <xf numFmtId="0" fontId="0" fillId="2" borderId="8" xfId="0" applyFill="1" applyBorder="1"/>
    <xf numFmtId="0" fontId="0" fillId="2" borderId="10" xfId="0" applyFill="1" applyBorder="1"/>
    <xf numFmtId="0" fontId="0" fillId="2" borderId="11" xfId="0" applyFill="1" applyBorder="1"/>
    <xf numFmtId="164" fontId="11" fillId="4" borderId="12" xfId="0" applyNumberFormat="1" applyFont="1" applyFill="1" applyBorder="1"/>
    <xf numFmtId="10" fontId="11" fillId="4" borderId="1" xfId="0" applyNumberFormat="1" applyFont="1" applyFill="1" applyBorder="1"/>
    <xf numFmtId="10" fontId="11" fillId="4" borderId="24" xfId="0" applyNumberFormat="1" applyFont="1" applyFill="1" applyBorder="1"/>
    <xf numFmtId="0" fontId="2" fillId="0" borderId="4" xfId="0" applyFont="1" applyBorder="1"/>
    <xf numFmtId="0" fontId="2" fillId="0" borderId="7" xfId="0" applyFont="1" applyBorder="1"/>
    <xf numFmtId="0" fontId="12" fillId="0" borderId="0" xfId="0" applyFont="1" applyAlignment="1">
      <alignment vertical="center" wrapText="1"/>
    </xf>
    <xf numFmtId="0" fontId="2" fillId="0" borderId="0" xfId="0" applyFont="1" applyAlignment="1">
      <alignment vertical="center" wrapText="1"/>
    </xf>
    <xf numFmtId="0" fontId="0" fillId="2" borderId="16" xfId="0" applyFill="1" applyBorder="1" applyAlignment="1">
      <alignment wrapText="1"/>
    </xf>
    <xf numFmtId="0" fontId="0" fillId="2" borderId="18" xfId="0" applyFill="1" applyBorder="1" applyAlignment="1">
      <alignment wrapText="1"/>
    </xf>
    <xf numFmtId="0" fontId="0" fillId="0" borderId="4" xfId="0" applyBorder="1" applyAlignment="1">
      <alignment horizontal="center" vertical="center" wrapText="1"/>
    </xf>
    <xf numFmtId="0" fontId="0" fillId="0" borderId="5" xfId="0" applyBorder="1" applyAlignment="1">
      <alignment vertical="center" wrapText="1"/>
    </xf>
    <xf numFmtId="0" fontId="0" fillId="0" borderId="6" xfId="0" applyBorder="1" applyAlignment="1">
      <alignment vertical="center" wrapText="1"/>
    </xf>
    <xf numFmtId="0" fontId="0" fillId="0" borderId="7" xfId="0" applyBorder="1" applyAlignment="1">
      <alignment vertical="center" wrapText="1"/>
    </xf>
    <xf numFmtId="0" fontId="0" fillId="0" borderId="0" xfId="0" applyAlignment="1">
      <alignment vertical="center" wrapText="1"/>
    </xf>
    <xf numFmtId="0" fontId="0" fillId="0" borderId="8" xfId="0" applyBorder="1" applyAlignment="1">
      <alignment vertical="center" wrapText="1"/>
    </xf>
    <xf numFmtId="0" fontId="0" fillId="0" borderId="9" xfId="0" applyBorder="1" applyAlignment="1">
      <alignment vertical="center" wrapText="1"/>
    </xf>
    <xf numFmtId="0" fontId="0" fillId="0" borderId="10" xfId="0" applyBorder="1" applyAlignment="1">
      <alignment vertical="center" wrapText="1"/>
    </xf>
    <xf numFmtId="0" fontId="0" fillId="0" borderId="11" xfId="0" applyBorder="1" applyAlignment="1">
      <alignment vertical="center" wrapText="1"/>
    </xf>
    <xf numFmtId="0" fontId="1" fillId="0" borderId="5" xfId="0" applyFont="1" applyBorder="1" applyAlignment="1">
      <alignment horizontal="center" vertical="center" wrapText="1"/>
    </xf>
    <xf numFmtId="0" fontId="1" fillId="0" borderId="5" xfId="0" applyFont="1" applyBorder="1" applyAlignment="1">
      <alignment horizontal="center" wrapText="1"/>
    </xf>
    <xf numFmtId="0" fontId="1" fillId="0" borderId="6" xfId="0" applyFont="1" applyBorder="1" applyAlignment="1">
      <alignment horizontal="center" wrapText="1"/>
    </xf>
    <xf numFmtId="0" fontId="1" fillId="0" borderId="0" xfId="0" applyFont="1" applyAlignment="1">
      <alignment horizontal="center" wrapText="1"/>
    </xf>
    <xf numFmtId="0" fontId="1" fillId="0" borderId="8" xfId="0" applyFont="1" applyBorder="1" applyAlignment="1">
      <alignment horizont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3" fillId="0" borderId="7" xfId="0" applyFont="1" applyBorder="1" applyAlignment="1">
      <alignment horizontal="left" vertical="center" wrapText="1"/>
    </xf>
    <xf numFmtId="0" fontId="3" fillId="0" borderId="0" xfId="0" applyFont="1" applyAlignment="1">
      <alignment wrapText="1"/>
    </xf>
    <xf numFmtId="0" fontId="3" fillId="0" borderId="8" xfId="0" applyFont="1" applyBorder="1" applyAlignment="1">
      <alignment wrapText="1"/>
    </xf>
    <xf numFmtId="0" fontId="3" fillId="0" borderId="9" xfId="0" applyFont="1" applyBorder="1" applyAlignment="1">
      <alignment horizontal="left" vertical="center" wrapText="1"/>
    </xf>
    <xf numFmtId="0" fontId="3" fillId="0" borderId="10" xfId="0" applyFont="1" applyBorder="1" applyAlignment="1">
      <alignment wrapText="1"/>
    </xf>
    <xf numFmtId="0" fontId="3" fillId="0" borderId="11" xfId="0" applyFont="1" applyBorder="1" applyAlignment="1">
      <alignment wrapText="1"/>
    </xf>
    <xf numFmtId="0" fontId="5" fillId="0" borderId="4" xfId="0" applyFont="1" applyBorder="1" applyAlignment="1">
      <alignment horizontal="left" vertical="center" wrapText="1"/>
    </xf>
    <xf numFmtId="0" fontId="5" fillId="0" borderId="5" xfId="0" applyFont="1" applyBorder="1" applyAlignment="1">
      <alignment wrapText="1"/>
    </xf>
    <xf numFmtId="0" fontId="5" fillId="0" borderId="6" xfId="0" applyFont="1" applyBorder="1" applyAlignment="1">
      <alignment wrapText="1"/>
    </xf>
    <xf numFmtId="0" fontId="0" fillId="0" borderId="4" xfId="0" applyBorder="1" applyAlignment="1">
      <alignment horizontal="left" vertical="center" wrapText="1"/>
    </xf>
    <xf numFmtId="0" fontId="0" fillId="0" borderId="5" xfId="0" applyBorder="1" applyAlignment="1">
      <alignment wrapText="1"/>
    </xf>
    <xf numFmtId="0" fontId="0" fillId="0" borderId="6" xfId="0" applyBorder="1" applyAlignment="1">
      <alignment wrapText="1"/>
    </xf>
    <xf numFmtId="0" fontId="6" fillId="0" borderId="0" xfId="0" applyFont="1" applyAlignment="1">
      <alignment vertical="center"/>
    </xf>
    <xf numFmtId="0" fontId="0" fillId="0" borderId="0" xfId="0" applyAlignment="1">
      <alignment vertical="center"/>
    </xf>
    <xf numFmtId="0" fontId="1" fillId="0" borderId="0" xfId="0" applyFont="1" applyAlignment="1">
      <alignment vertical="center"/>
    </xf>
    <xf numFmtId="0" fontId="0" fillId="3" borderId="2" xfId="0" applyFill="1" applyBorder="1" applyAlignment="1">
      <alignment vertical="center"/>
    </xf>
    <xf numFmtId="0" fontId="0" fillId="3" borderId="16" xfId="0" applyFill="1" applyBorder="1" applyAlignment="1">
      <alignment horizontal="center" vertical="center" wrapText="1"/>
    </xf>
    <xf numFmtId="0" fontId="0" fillId="3" borderId="18" xfId="0" applyFill="1" applyBorder="1" applyAlignment="1">
      <alignment horizontal="center" vertical="center"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solidFill>
                  <a:schemeClr val="tx1"/>
                </a:solidFill>
              </a:rPr>
              <a:t>Estimated</a:t>
            </a:r>
            <a:r>
              <a:rPr lang="en-GB" baseline="0">
                <a:solidFill>
                  <a:schemeClr val="tx1"/>
                </a:solidFill>
              </a:rPr>
              <a:t> ROI Including Multipliers</a:t>
            </a:r>
            <a:endParaRPr lang="en-GB">
              <a:solidFill>
                <a:schemeClr val="tx1"/>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barChart>
        <c:barDir val="col"/>
        <c:grouping val="clustered"/>
        <c:varyColors val="0"/>
        <c:ser>
          <c:idx val="0"/>
          <c:order val="0"/>
          <c:spPr>
            <a:solidFill>
              <a:schemeClr val="accent1"/>
            </a:solidFill>
            <a:ln>
              <a:noFill/>
            </a:ln>
            <a:effectLst/>
          </c:spPr>
          <c:invertIfNegative val="0"/>
          <c:trendline>
            <c:spPr>
              <a:ln w="19050" cap="rnd">
                <a:solidFill>
                  <a:schemeClr val="accent1"/>
                </a:solidFill>
                <a:prstDash val="sysDot"/>
              </a:ln>
              <a:effectLst/>
            </c:spPr>
            <c:trendlineType val="linear"/>
            <c:dispRSqr val="0"/>
            <c:dispEq val="0"/>
          </c:trendline>
          <c:cat>
            <c:strRef>
              <c:f>'A - Input  - ROI Model inc OH'!$C$7:$J$7</c:f>
              <c:strCache>
                <c:ptCount val="8"/>
                <c:pt idx="0">
                  <c:v>Year 1</c:v>
                </c:pt>
                <c:pt idx="1">
                  <c:v>Year 2</c:v>
                </c:pt>
                <c:pt idx="2">
                  <c:v>Year 3</c:v>
                </c:pt>
                <c:pt idx="3">
                  <c:v>Year 4</c:v>
                </c:pt>
                <c:pt idx="4">
                  <c:v>Year 5</c:v>
                </c:pt>
                <c:pt idx="5">
                  <c:v>Year 6</c:v>
                </c:pt>
                <c:pt idx="6">
                  <c:v>Year 7</c:v>
                </c:pt>
                <c:pt idx="7">
                  <c:v>Year 8</c:v>
                </c:pt>
              </c:strCache>
            </c:strRef>
          </c:cat>
          <c:val>
            <c:numRef>
              <c:f>'A - Input  - ROI Model inc OH'!$C$48:$J$48</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AF44-4256-A897-B76EAB0BB4F2}"/>
            </c:ext>
          </c:extLst>
        </c:ser>
        <c:dLbls>
          <c:showLegendKey val="0"/>
          <c:showVal val="0"/>
          <c:showCatName val="0"/>
          <c:showSerName val="0"/>
          <c:showPercent val="0"/>
          <c:showBubbleSize val="0"/>
        </c:dLbls>
        <c:gapWidth val="219"/>
        <c:overlap val="-27"/>
        <c:axId val="184072479"/>
        <c:axId val="184070079"/>
      </c:barChart>
      <c:catAx>
        <c:axId val="18407247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4070079"/>
        <c:crosses val="autoZero"/>
        <c:auto val="1"/>
        <c:lblAlgn val="ctr"/>
        <c:lblOffset val="100"/>
        <c:noMultiLvlLbl val="0"/>
      </c:catAx>
      <c:valAx>
        <c:axId val="184070079"/>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4072479"/>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solidFill>
                  <a:schemeClr val="tx1"/>
                </a:solidFill>
              </a:rPr>
              <a:t>Net Margin before</a:t>
            </a:r>
            <a:r>
              <a:rPr lang="en-GB" baseline="0">
                <a:solidFill>
                  <a:schemeClr val="tx1"/>
                </a:solidFill>
              </a:rPr>
              <a:t> Tax</a:t>
            </a:r>
            <a:endParaRPr lang="en-GB">
              <a:solidFill>
                <a:schemeClr val="tx1"/>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GB"/>
        </a:p>
      </c:txPr>
    </c:title>
    <c:autoTitleDeleted val="0"/>
    <c:plotArea>
      <c:layout/>
      <c:barChart>
        <c:barDir val="col"/>
        <c:grouping val="clustered"/>
        <c:varyColors val="0"/>
        <c:ser>
          <c:idx val="0"/>
          <c:order val="0"/>
          <c:spPr>
            <a:solidFill>
              <a:schemeClr val="accent1"/>
            </a:solidFill>
            <a:ln>
              <a:noFill/>
            </a:ln>
            <a:effectLst/>
          </c:spPr>
          <c:invertIfNegative val="0"/>
          <c:cat>
            <c:strRef>
              <c:f>'A - Input  - ROI Model inc OH'!$C$7:$J$7</c:f>
              <c:strCache>
                <c:ptCount val="8"/>
                <c:pt idx="0">
                  <c:v>Year 1</c:v>
                </c:pt>
                <c:pt idx="1">
                  <c:v>Year 2</c:v>
                </c:pt>
                <c:pt idx="2">
                  <c:v>Year 3</c:v>
                </c:pt>
                <c:pt idx="3">
                  <c:v>Year 4</c:v>
                </c:pt>
                <c:pt idx="4">
                  <c:v>Year 5</c:v>
                </c:pt>
                <c:pt idx="5">
                  <c:v>Year 6</c:v>
                </c:pt>
                <c:pt idx="6">
                  <c:v>Year 7</c:v>
                </c:pt>
                <c:pt idx="7">
                  <c:v>Year 8</c:v>
                </c:pt>
              </c:strCache>
            </c:strRef>
          </c:cat>
          <c:val>
            <c:numRef>
              <c:f>'A - Input  - ROI Model inc OH'!$C$24:$J$24</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92E2-4F4E-8A32-A5F39E1723E4}"/>
            </c:ext>
          </c:extLst>
        </c:ser>
        <c:dLbls>
          <c:showLegendKey val="0"/>
          <c:showVal val="0"/>
          <c:showCatName val="0"/>
          <c:showSerName val="0"/>
          <c:showPercent val="0"/>
          <c:showBubbleSize val="0"/>
        </c:dLbls>
        <c:gapWidth val="219"/>
        <c:overlap val="-27"/>
        <c:axId val="184068639"/>
        <c:axId val="184069119"/>
      </c:barChart>
      <c:catAx>
        <c:axId val="1840686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4069119"/>
        <c:crosses val="autoZero"/>
        <c:auto val="1"/>
        <c:lblAlgn val="ctr"/>
        <c:lblOffset val="100"/>
        <c:noMultiLvlLbl val="0"/>
      </c:catAx>
      <c:valAx>
        <c:axId val="184069119"/>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4068639"/>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solidFill>
                  <a:schemeClr val="tx1"/>
                </a:solidFill>
              </a:rPr>
              <a:t>Annual ROI</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cat>
            <c:strRef>
              <c:f>'A - Input  - ROI Model inc OH'!$C$7:$J$7</c:f>
              <c:strCache>
                <c:ptCount val="8"/>
                <c:pt idx="0">
                  <c:v>Year 1</c:v>
                </c:pt>
                <c:pt idx="1">
                  <c:v>Year 2</c:v>
                </c:pt>
                <c:pt idx="2">
                  <c:v>Year 3</c:v>
                </c:pt>
                <c:pt idx="3">
                  <c:v>Year 4</c:v>
                </c:pt>
                <c:pt idx="4">
                  <c:v>Year 5</c:v>
                </c:pt>
                <c:pt idx="5">
                  <c:v>Year 6</c:v>
                </c:pt>
                <c:pt idx="6">
                  <c:v>Year 7</c:v>
                </c:pt>
                <c:pt idx="7">
                  <c:v>Year 8</c:v>
                </c:pt>
              </c:strCache>
            </c:strRef>
          </c:cat>
          <c:val>
            <c:numRef>
              <c:f>'A - Input  - ROI Model inc OH'!$C$23:$J$23</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EC66-4621-9416-518610B8210C}"/>
            </c:ext>
          </c:extLst>
        </c:ser>
        <c:dLbls>
          <c:showLegendKey val="0"/>
          <c:showVal val="0"/>
          <c:showCatName val="0"/>
          <c:showSerName val="0"/>
          <c:showPercent val="0"/>
          <c:showBubbleSize val="0"/>
        </c:dLbls>
        <c:gapWidth val="219"/>
        <c:overlap val="-27"/>
        <c:axId val="184069599"/>
        <c:axId val="184065759"/>
      </c:barChart>
      <c:catAx>
        <c:axId val="18406959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4065759"/>
        <c:crosses val="autoZero"/>
        <c:auto val="1"/>
        <c:lblAlgn val="ctr"/>
        <c:lblOffset val="100"/>
        <c:noMultiLvlLbl val="0"/>
      </c:catAx>
      <c:valAx>
        <c:axId val="184065759"/>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4069599"/>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mn-lt"/>
                <a:ea typeface="+mn-ea"/>
                <a:cs typeface="+mn-cs"/>
              </a:defRPr>
            </a:pPr>
            <a:r>
              <a:rPr lang="en-GB">
                <a:solidFill>
                  <a:schemeClr val="tx1"/>
                </a:solidFill>
              </a:rPr>
              <a:t>Estimated</a:t>
            </a:r>
            <a:r>
              <a:rPr lang="en-GB" baseline="0">
                <a:solidFill>
                  <a:schemeClr val="tx1"/>
                </a:solidFill>
              </a:rPr>
              <a:t> ROI Including Multipliers Exc OH</a:t>
            </a:r>
            <a:endParaRPr lang="en-GB">
              <a:solidFill>
                <a:schemeClr val="tx1"/>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solidFill>
              <a:latin typeface="+mn-lt"/>
              <a:ea typeface="+mn-ea"/>
              <a:cs typeface="+mn-cs"/>
            </a:defRPr>
          </a:pPr>
          <a:endParaRPr lang="en-GB"/>
        </a:p>
      </c:txPr>
    </c:title>
    <c:autoTitleDeleted val="0"/>
    <c:plotArea>
      <c:layout/>
      <c:barChart>
        <c:barDir val="col"/>
        <c:grouping val="clustered"/>
        <c:varyColors val="0"/>
        <c:ser>
          <c:idx val="0"/>
          <c:order val="0"/>
          <c:spPr>
            <a:solidFill>
              <a:schemeClr val="accent1"/>
            </a:solidFill>
            <a:ln>
              <a:noFill/>
            </a:ln>
            <a:effectLst/>
          </c:spPr>
          <c:invertIfNegative val="0"/>
          <c:trendline>
            <c:spPr>
              <a:ln w="19050" cap="rnd">
                <a:solidFill>
                  <a:schemeClr val="accent1"/>
                </a:solidFill>
                <a:prstDash val="sysDot"/>
              </a:ln>
              <a:effectLst/>
            </c:spPr>
            <c:trendlineType val="linear"/>
            <c:dispRSqr val="0"/>
            <c:dispEq val="0"/>
          </c:trendline>
          <c:cat>
            <c:strRef>
              <c:f>'B - ROI Model Excluding OH'!$C$4:$J$4</c:f>
              <c:strCache>
                <c:ptCount val="8"/>
                <c:pt idx="0">
                  <c:v>Year 1</c:v>
                </c:pt>
                <c:pt idx="1">
                  <c:v>Year 2</c:v>
                </c:pt>
                <c:pt idx="2">
                  <c:v>Year 3</c:v>
                </c:pt>
                <c:pt idx="3">
                  <c:v>Year 4</c:v>
                </c:pt>
                <c:pt idx="4">
                  <c:v>Year 5</c:v>
                </c:pt>
                <c:pt idx="5">
                  <c:v>Year 6</c:v>
                </c:pt>
                <c:pt idx="6">
                  <c:v>Year 7</c:v>
                </c:pt>
                <c:pt idx="7">
                  <c:v>Year 8</c:v>
                </c:pt>
              </c:strCache>
            </c:strRef>
          </c:cat>
          <c:val>
            <c:numRef>
              <c:f>'B - ROI Model Excluding OH'!$C$45:$J$45</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1-69B2-4E6A-BD4C-F919EF858506}"/>
            </c:ext>
          </c:extLst>
        </c:ser>
        <c:dLbls>
          <c:showLegendKey val="0"/>
          <c:showVal val="0"/>
          <c:showCatName val="0"/>
          <c:showSerName val="0"/>
          <c:showPercent val="0"/>
          <c:showBubbleSize val="0"/>
        </c:dLbls>
        <c:gapWidth val="219"/>
        <c:overlap val="-27"/>
        <c:axId val="184072479"/>
        <c:axId val="184070079"/>
      </c:barChart>
      <c:catAx>
        <c:axId val="18407247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4070079"/>
        <c:crosses val="autoZero"/>
        <c:auto val="1"/>
        <c:lblAlgn val="ctr"/>
        <c:lblOffset val="100"/>
        <c:noMultiLvlLbl val="0"/>
      </c:catAx>
      <c:valAx>
        <c:axId val="184070079"/>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4072479"/>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mn-lt"/>
                <a:ea typeface="+mn-ea"/>
                <a:cs typeface="+mn-cs"/>
              </a:defRPr>
            </a:pPr>
            <a:r>
              <a:rPr lang="en-GB">
                <a:solidFill>
                  <a:schemeClr val="tx1"/>
                </a:solidFill>
              </a:rPr>
              <a:t>ROI on Income Exc</a:t>
            </a:r>
            <a:r>
              <a:rPr lang="en-GB" baseline="0">
                <a:solidFill>
                  <a:schemeClr val="tx1"/>
                </a:solidFill>
              </a:rPr>
              <a:t> Overheads</a:t>
            </a:r>
            <a:endParaRPr lang="en-GB">
              <a:solidFill>
                <a:schemeClr val="tx1"/>
              </a:solidFill>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solidFill>
              <a:latin typeface="+mn-lt"/>
              <a:ea typeface="+mn-ea"/>
              <a:cs typeface="+mn-cs"/>
            </a:defRPr>
          </a:pPr>
          <a:endParaRPr lang="en-GB"/>
        </a:p>
      </c:txPr>
    </c:title>
    <c:autoTitleDeleted val="0"/>
    <c:plotArea>
      <c:layout/>
      <c:barChart>
        <c:barDir val="col"/>
        <c:grouping val="clustered"/>
        <c:varyColors val="0"/>
        <c:ser>
          <c:idx val="0"/>
          <c:order val="0"/>
          <c:spPr>
            <a:solidFill>
              <a:schemeClr val="accent1"/>
            </a:solidFill>
            <a:ln>
              <a:noFill/>
            </a:ln>
            <a:effectLst/>
          </c:spPr>
          <c:invertIfNegative val="0"/>
          <c:cat>
            <c:strRef>
              <c:f>'B - ROI Model Excluding OH'!$C$4:$J$4</c:f>
              <c:strCache>
                <c:ptCount val="8"/>
                <c:pt idx="0">
                  <c:v>Year 1</c:v>
                </c:pt>
                <c:pt idx="1">
                  <c:v>Year 2</c:v>
                </c:pt>
                <c:pt idx="2">
                  <c:v>Year 3</c:v>
                </c:pt>
                <c:pt idx="3">
                  <c:v>Year 4</c:v>
                </c:pt>
                <c:pt idx="4">
                  <c:v>Year 5</c:v>
                </c:pt>
                <c:pt idx="5">
                  <c:v>Year 6</c:v>
                </c:pt>
                <c:pt idx="6">
                  <c:v>Year 7</c:v>
                </c:pt>
                <c:pt idx="7">
                  <c:v>Year 8</c:v>
                </c:pt>
              </c:strCache>
            </c:strRef>
          </c:cat>
          <c:val>
            <c:numRef>
              <c:f>'B - ROI Model Excluding OH'!$C$21:$J$21</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2A75-4B21-8F5D-DC1495F45377}"/>
            </c:ext>
          </c:extLst>
        </c:ser>
        <c:dLbls>
          <c:showLegendKey val="0"/>
          <c:showVal val="0"/>
          <c:showCatName val="0"/>
          <c:showSerName val="0"/>
          <c:showPercent val="0"/>
          <c:showBubbleSize val="0"/>
        </c:dLbls>
        <c:gapWidth val="219"/>
        <c:overlap val="-27"/>
        <c:axId val="184068639"/>
        <c:axId val="184069119"/>
      </c:barChart>
      <c:catAx>
        <c:axId val="1840686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4069119"/>
        <c:crosses val="autoZero"/>
        <c:auto val="1"/>
        <c:lblAlgn val="ctr"/>
        <c:lblOffset val="100"/>
        <c:noMultiLvlLbl val="0"/>
      </c:catAx>
      <c:valAx>
        <c:axId val="184069119"/>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4068639"/>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solidFill>
                <a:latin typeface="+mn-lt"/>
                <a:ea typeface="+mn-ea"/>
                <a:cs typeface="+mn-cs"/>
              </a:defRPr>
            </a:pPr>
            <a:r>
              <a:rPr lang="en-GB">
                <a:solidFill>
                  <a:schemeClr val="tx1"/>
                </a:solidFill>
              </a:rPr>
              <a:t>ROI on Costs Exc Overheads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solidFill>
              <a:latin typeface="+mn-lt"/>
              <a:ea typeface="+mn-ea"/>
              <a:cs typeface="+mn-cs"/>
            </a:defRPr>
          </a:pPr>
          <a:endParaRPr lang="en-US"/>
        </a:p>
      </c:txPr>
    </c:title>
    <c:autoTitleDeleted val="0"/>
    <c:plotArea>
      <c:layout/>
      <c:barChart>
        <c:barDir val="col"/>
        <c:grouping val="clustered"/>
        <c:varyColors val="0"/>
        <c:ser>
          <c:idx val="0"/>
          <c:order val="0"/>
          <c:spPr>
            <a:solidFill>
              <a:schemeClr val="accent1"/>
            </a:solidFill>
            <a:ln>
              <a:noFill/>
            </a:ln>
            <a:effectLst/>
          </c:spPr>
          <c:invertIfNegative val="0"/>
          <c:cat>
            <c:strRef>
              <c:f>'B - ROI Model Excluding OH'!$C$4:$J$4</c:f>
              <c:strCache>
                <c:ptCount val="8"/>
                <c:pt idx="0">
                  <c:v>Year 1</c:v>
                </c:pt>
                <c:pt idx="1">
                  <c:v>Year 2</c:v>
                </c:pt>
                <c:pt idx="2">
                  <c:v>Year 3</c:v>
                </c:pt>
                <c:pt idx="3">
                  <c:v>Year 4</c:v>
                </c:pt>
                <c:pt idx="4">
                  <c:v>Year 5</c:v>
                </c:pt>
                <c:pt idx="5">
                  <c:v>Year 6</c:v>
                </c:pt>
                <c:pt idx="6">
                  <c:v>Year 7</c:v>
                </c:pt>
                <c:pt idx="7">
                  <c:v>Year 8</c:v>
                </c:pt>
              </c:strCache>
            </c:strRef>
          </c:cat>
          <c:val>
            <c:numRef>
              <c:f>'B - ROI Model Excluding OH'!$C$20:$J$20</c:f>
              <c:numCache>
                <c:formatCode>0.0%</c:formatCode>
                <c:ptCount val="8"/>
                <c:pt idx="0">
                  <c:v>0</c:v>
                </c:pt>
                <c:pt idx="1">
                  <c:v>0</c:v>
                </c:pt>
                <c:pt idx="2">
                  <c:v>0</c:v>
                </c:pt>
                <c:pt idx="3">
                  <c:v>0</c:v>
                </c:pt>
                <c:pt idx="4">
                  <c:v>0</c:v>
                </c:pt>
                <c:pt idx="5">
                  <c:v>0</c:v>
                </c:pt>
                <c:pt idx="6">
                  <c:v>0</c:v>
                </c:pt>
                <c:pt idx="7">
                  <c:v>0</c:v>
                </c:pt>
              </c:numCache>
            </c:numRef>
          </c:val>
          <c:extLst>
            <c:ext xmlns:c16="http://schemas.microsoft.com/office/drawing/2014/chart" uri="{C3380CC4-5D6E-409C-BE32-E72D297353CC}">
              <c16:uniqueId val="{00000000-4E7C-401F-B1C8-17C178943375}"/>
            </c:ext>
          </c:extLst>
        </c:ser>
        <c:dLbls>
          <c:showLegendKey val="0"/>
          <c:showVal val="0"/>
          <c:showCatName val="0"/>
          <c:showSerName val="0"/>
          <c:showPercent val="0"/>
          <c:showBubbleSize val="0"/>
        </c:dLbls>
        <c:gapWidth val="219"/>
        <c:overlap val="-27"/>
        <c:axId val="184069599"/>
        <c:axId val="184065759"/>
      </c:barChart>
      <c:catAx>
        <c:axId val="18406959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4065759"/>
        <c:crosses val="autoZero"/>
        <c:auto val="1"/>
        <c:lblAlgn val="ctr"/>
        <c:lblOffset val="100"/>
        <c:noMultiLvlLbl val="0"/>
      </c:catAx>
      <c:valAx>
        <c:axId val="184065759"/>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4069599"/>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4"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7</xdr:col>
      <xdr:colOff>76200</xdr:colOff>
      <xdr:row>48</xdr:row>
      <xdr:rowOff>152401</xdr:rowOff>
    </xdr:from>
    <xdr:to>
      <xdr:col>11</xdr:col>
      <xdr:colOff>9525</xdr:colOff>
      <xdr:row>66</xdr:row>
      <xdr:rowOff>38101</xdr:rowOff>
    </xdr:to>
    <xdr:graphicFrame macro="">
      <xdr:nvGraphicFramePr>
        <xdr:cNvPr id="3" name="Chart 2">
          <a:extLst>
            <a:ext uri="{FF2B5EF4-FFF2-40B4-BE49-F238E27FC236}">
              <a16:creationId xmlns:a16="http://schemas.microsoft.com/office/drawing/2014/main" id="{677D1211-CFCE-214C-DE10-F38311F1F04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704849</xdr:colOff>
      <xdr:row>48</xdr:row>
      <xdr:rowOff>152400</xdr:rowOff>
    </xdr:from>
    <xdr:to>
      <xdr:col>6</xdr:col>
      <xdr:colOff>352425</xdr:colOff>
      <xdr:row>66</xdr:row>
      <xdr:rowOff>19050</xdr:rowOff>
    </xdr:to>
    <xdr:graphicFrame macro="">
      <xdr:nvGraphicFramePr>
        <xdr:cNvPr id="4" name="Chart 3">
          <a:extLst>
            <a:ext uri="{FF2B5EF4-FFF2-40B4-BE49-F238E27FC236}">
              <a16:creationId xmlns:a16="http://schemas.microsoft.com/office/drawing/2014/main" id="{46B769C4-BA88-7442-A2D4-8663701F1BF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857249</xdr:colOff>
      <xdr:row>48</xdr:row>
      <xdr:rowOff>161925</xdr:rowOff>
    </xdr:from>
    <xdr:to>
      <xdr:col>2</xdr:col>
      <xdr:colOff>38099</xdr:colOff>
      <xdr:row>66</xdr:row>
      <xdr:rowOff>9525</xdr:rowOff>
    </xdr:to>
    <xdr:graphicFrame macro="">
      <xdr:nvGraphicFramePr>
        <xdr:cNvPr id="5" name="Chart 4">
          <a:extLst>
            <a:ext uri="{FF2B5EF4-FFF2-40B4-BE49-F238E27FC236}">
              <a16:creationId xmlns:a16="http://schemas.microsoft.com/office/drawing/2014/main" id="{3BC06E9F-4DEC-C6BD-16AD-476E14179DB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9</xdr:col>
      <xdr:colOff>517525</xdr:colOff>
      <xdr:row>0</xdr:row>
      <xdr:rowOff>25400</xdr:rowOff>
    </xdr:from>
    <xdr:to>
      <xdr:col>10</xdr:col>
      <xdr:colOff>1356069</xdr:colOff>
      <xdr:row>2</xdr:row>
      <xdr:rowOff>73025</xdr:rowOff>
    </xdr:to>
    <xdr:pic>
      <xdr:nvPicPr>
        <xdr:cNvPr id="2" name="Picture 1">
          <a:extLst>
            <a:ext uri="{FF2B5EF4-FFF2-40B4-BE49-F238E27FC236}">
              <a16:creationId xmlns:a16="http://schemas.microsoft.com/office/drawing/2014/main" id="{B397028C-9943-42FA-FC68-FD8C9A0A46B1}"/>
            </a:ext>
          </a:extLst>
        </xdr:cNvPr>
        <xdr:cNvPicPr>
          <a:picLocks noChangeAspect="1"/>
        </xdr:cNvPicPr>
      </xdr:nvPicPr>
      <xdr:blipFill>
        <a:blip xmlns:r="http://schemas.openxmlformats.org/officeDocument/2006/relationships" r:embed="rId4"/>
        <a:stretch>
          <a:fillRect/>
        </a:stretch>
      </xdr:blipFill>
      <xdr:spPr>
        <a:xfrm>
          <a:off x="12220575" y="25400"/>
          <a:ext cx="1860894" cy="7048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76200</xdr:colOff>
      <xdr:row>45</xdr:row>
      <xdr:rowOff>152401</xdr:rowOff>
    </xdr:from>
    <xdr:to>
      <xdr:col>11</xdr:col>
      <xdr:colOff>9525</xdr:colOff>
      <xdr:row>63</xdr:row>
      <xdr:rowOff>38101</xdr:rowOff>
    </xdr:to>
    <xdr:graphicFrame macro="">
      <xdr:nvGraphicFramePr>
        <xdr:cNvPr id="2" name="Chart 1">
          <a:extLst>
            <a:ext uri="{FF2B5EF4-FFF2-40B4-BE49-F238E27FC236}">
              <a16:creationId xmlns:a16="http://schemas.microsoft.com/office/drawing/2014/main" id="{4714F76E-DF4A-4C0D-8A0D-764198219CE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704849</xdr:colOff>
      <xdr:row>45</xdr:row>
      <xdr:rowOff>152400</xdr:rowOff>
    </xdr:from>
    <xdr:to>
      <xdr:col>6</xdr:col>
      <xdr:colOff>352425</xdr:colOff>
      <xdr:row>63</xdr:row>
      <xdr:rowOff>19050</xdr:rowOff>
    </xdr:to>
    <xdr:graphicFrame macro="">
      <xdr:nvGraphicFramePr>
        <xdr:cNvPr id="3" name="Chart 2">
          <a:extLst>
            <a:ext uri="{FF2B5EF4-FFF2-40B4-BE49-F238E27FC236}">
              <a16:creationId xmlns:a16="http://schemas.microsoft.com/office/drawing/2014/main" id="{D53A8D2B-23D5-4E28-BFBD-8B6E438400D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857249</xdr:colOff>
      <xdr:row>45</xdr:row>
      <xdr:rowOff>161925</xdr:rowOff>
    </xdr:from>
    <xdr:to>
      <xdr:col>2</xdr:col>
      <xdr:colOff>38099</xdr:colOff>
      <xdr:row>63</xdr:row>
      <xdr:rowOff>9525</xdr:rowOff>
    </xdr:to>
    <xdr:graphicFrame macro="">
      <xdr:nvGraphicFramePr>
        <xdr:cNvPr id="4" name="Chart 3">
          <a:extLst>
            <a:ext uri="{FF2B5EF4-FFF2-40B4-BE49-F238E27FC236}">
              <a16:creationId xmlns:a16="http://schemas.microsoft.com/office/drawing/2014/main" id="{0043B713-0E30-4B13-A1A0-AE17801103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0</xdr:colOff>
      <xdr:row>0</xdr:row>
      <xdr:rowOff>0</xdr:rowOff>
    </xdr:from>
    <xdr:to>
      <xdr:col>0</xdr:col>
      <xdr:colOff>1009650</xdr:colOff>
      <xdr:row>2</xdr:row>
      <xdr:rowOff>97298</xdr:rowOff>
    </xdr:to>
    <xdr:pic>
      <xdr:nvPicPr>
        <xdr:cNvPr id="5" name="Picture 4">
          <a:extLst>
            <a:ext uri="{FF2B5EF4-FFF2-40B4-BE49-F238E27FC236}">
              <a16:creationId xmlns:a16="http://schemas.microsoft.com/office/drawing/2014/main" id="{D54C1345-F1D8-47E2-AD2C-7249F979CC7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1009650" cy="592598"/>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N69"/>
  <sheetViews>
    <sheetView tabSelected="1" workbookViewId="0">
      <pane ySplit="7" topLeftCell="A8" activePane="bottomLeft" state="frozen"/>
      <selection pane="bottomLeft" activeCell="D36" sqref="D36"/>
    </sheetView>
  </sheetViews>
  <sheetFormatPr defaultColWidth="15.28515625" defaultRowHeight="15" x14ac:dyDescent="0.25"/>
  <cols>
    <col min="2" max="2" width="52.85546875" customWidth="1"/>
    <col min="11" max="11" width="20.5703125" customWidth="1"/>
  </cols>
  <sheetData>
    <row r="1" spans="1:14" ht="22.5" customHeight="1" x14ac:dyDescent="0.3">
      <c r="B1" s="38" t="s">
        <v>0</v>
      </c>
      <c r="C1" s="39"/>
    </row>
    <row r="2" spans="1:14" ht="30" customHeight="1" x14ac:dyDescent="0.3">
      <c r="B2" s="38"/>
      <c r="C2" s="39"/>
    </row>
    <row r="3" spans="1:14" ht="22.5" customHeight="1" x14ac:dyDescent="0.25">
      <c r="B3" s="118" t="s">
        <v>115</v>
      </c>
      <c r="C3" s="119"/>
      <c r="D3" s="119"/>
      <c r="E3" s="119"/>
      <c r="F3" s="119"/>
      <c r="G3" s="119"/>
      <c r="H3" s="119"/>
      <c r="I3" s="119"/>
      <c r="J3" s="119"/>
      <c r="K3" s="119"/>
    </row>
    <row r="4" spans="1:14" ht="22.5" customHeight="1" thickBot="1" x14ac:dyDescent="0.3">
      <c r="B4" s="119"/>
      <c r="C4" s="119"/>
      <c r="D4" s="119"/>
      <c r="E4" s="119"/>
      <c r="F4" s="119"/>
      <c r="G4" s="119"/>
      <c r="H4" s="119"/>
      <c r="I4" s="119"/>
      <c r="J4" s="119"/>
      <c r="K4" s="119"/>
    </row>
    <row r="5" spans="1:14" ht="39" customHeight="1" thickBot="1" x14ac:dyDescent="0.3">
      <c r="B5" s="150" t="s">
        <v>1</v>
      </c>
      <c r="C5" s="151" t="s">
        <v>2</v>
      </c>
      <c r="D5" s="154"/>
      <c r="E5" s="155"/>
      <c r="F5" s="151" t="s">
        <v>3</v>
      </c>
      <c r="G5" s="154"/>
      <c r="H5" s="155"/>
      <c r="I5" s="151"/>
      <c r="J5" s="152" t="s">
        <v>4</v>
      </c>
      <c r="K5" s="153"/>
    </row>
    <row r="6" spans="1:14" x14ac:dyDescent="0.25">
      <c r="B6" s="39"/>
    </row>
    <row r="7" spans="1:14" ht="15.75" thickBot="1" x14ac:dyDescent="0.3">
      <c r="B7" s="30" t="s">
        <v>5</v>
      </c>
      <c r="C7" s="40" t="s">
        <v>6</v>
      </c>
      <c r="D7" s="40" t="s">
        <v>7</v>
      </c>
      <c r="E7" s="40" t="s">
        <v>8</v>
      </c>
      <c r="F7" s="40" t="s">
        <v>9</v>
      </c>
      <c r="G7" s="40" t="s">
        <v>10</v>
      </c>
      <c r="H7" s="40" t="s">
        <v>11</v>
      </c>
      <c r="I7" s="40" t="s">
        <v>12</v>
      </c>
      <c r="J7" s="40" t="s">
        <v>13</v>
      </c>
      <c r="K7" s="40" t="s">
        <v>14</v>
      </c>
    </row>
    <row r="8" spans="1:14" ht="18.75" x14ac:dyDescent="0.3">
      <c r="A8" s="46">
        <v>1</v>
      </c>
      <c r="B8" s="17" t="s">
        <v>15</v>
      </c>
      <c r="C8" s="42"/>
      <c r="D8" s="42"/>
      <c r="E8" s="42"/>
      <c r="F8" s="42"/>
      <c r="G8" s="42"/>
      <c r="H8" s="42"/>
      <c r="I8" s="42"/>
      <c r="J8" s="42"/>
      <c r="K8" s="60" t="e" cm="1">
        <f t="array" ref="K8">AVERAGE(IF(ISNUMBER(C8:J8), C8:J8))</f>
        <v>#DIV/0!</v>
      </c>
      <c r="N8" s="38"/>
    </row>
    <row r="9" spans="1:14" x14ac:dyDescent="0.25">
      <c r="A9" s="47">
        <v>2</v>
      </c>
      <c r="B9" s="18" t="s">
        <v>105</v>
      </c>
      <c r="C9" s="6">
        <v>0.25</v>
      </c>
      <c r="D9" s="6">
        <v>0.25</v>
      </c>
      <c r="E9" s="6">
        <v>0.25</v>
      </c>
      <c r="F9" s="6">
        <v>0.25</v>
      </c>
      <c r="G9" s="6">
        <v>0.25</v>
      </c>
      <c r="H9" s="6">
        <v>0.25</v>
      </c>
      <c r="I9" s="6">
        <v>0.25</v>
      </c>
      <c r="J9" s="6">
        <v>0.25</v>
      </c>
      <c r="K9" s="61" cm="1">
        <f t="array" ref="K9">AVERAGE(IF(ISNUMBER(C9:J9), C9:J9))</f>
        <v>0.25</v>
      </c>
      <c r="N9" s="39"/>
    </row>
    <row r="10" spans="1:14" x14ac:dyDescent="0.25">
      <c r="A10" s="47">
        <v>3</v>
      </c>
      <c r="B10" s="18" t="s">
        <v>16</v>
      </c>
      <c r="C10" s="8">
        <f>IFERROR(C9/C11,0)</f>
        <v>0</v>
      </c>
      <c r="D10" s="8">
        <f t="shared" ref="D10:J10" si="0">IFERROR(D9/D11,0)</f>
        <v>0</v>
      </c>
      <c r="E10" s="8">
        <f t="shared" si="0"/>
        <v>0</v>
      </c>
      <c r="F10" s="8">
        <f t="shared" si="0"/>
        <v>0</v>
      </c>
      <c r="G10" s="8">
        <f t="shared" si="0"/>
        <v>0</v>
      </c>
      <c r="H10" s="8">
        <f t="shared" si="0"/>
        <v>0</v>
      </c>
      <c r="I10" s="8">
        <f t="shared" si="0"/>
        <v>0</v>
      </c>
      <c r="J10" s="50">
        <f t="shared" si="0"/>
        <v>0</v>
      </c>
      <c r="K10" s="61" cm="1">
        <f t="array" ref="K10">AVERAGE(IF(ISNUMBER(C10:J10), C10:J10))</f>
        <v>0</v>
      </c>
    </row>
    <row r="11" spans="1:14" x14ac:dyDescent="0.25">
      <c r="A11" s="47">
        <v>4</v>
      </c>
      <c r="B11" s="18" t="s">
        <v>106</v>
      </c>
      <c r="C11" s="5"/>
      <c r="D11" s="5"/>
      <c r="E11" s="5"/>
      <c r="F11" s="5"/>
      <c r="G11" s="5"/>
      <c r="H11" s="5"/>
      <c r="I11" s="5"/>
      <c r="J11" s="51"/>
      <c r="K11" s="64">
        <f>SUM(C11:J11)</f>
        <v>0</v>
      </c>
    </row>
    <row r="12" spans="1:14" x14ac:dyDescent="0.25">
      <c r="A12" s="47">
        <v>5</v>
      </c>
      <c r="B12" s="18" t="s">
        <v>107</v>
      </c>
      <c r="C12" s="6"/>
      <c r="D12" s="6"/>
      <c r="E12" s="6"/>
      <c r="F12" s="6"/>
      <c r="G12" s="6"/>
      <c r="H12" s="6"/>
      <c r="I12" s="6"/>
      <c r="J12" s="6"/>
      <c r="K12" s="61" t="e" cm="1">
        <f t="array" ref="K12">AVERAGE(IF(ISNUMBER(C12:J12), C12:J12))</f>
        <v>#DIV/0!</v>
      </c>
    </row>
    <row r="13" spans="1:14" x14ac:dyDescent="0.25">
      <c r="A13" s="47">
        <v>6</v>
      </c>
      <c r="B13" s="18" t="s">
        <v>17</v>
      </c>
      <c r="C13" s="5"/>
      <c r="D13" s="5"/>
      <c r="E13" s="5"/>
      <c r="F13" s="5"/>
      <c r="G13" s="5"/>
      <c r="H13" s="5"/>
      <c r="I13" s="5"/>
      <c r="J13" s="51"/>
      <c r="K13" s="62" t="e" cm="1">
        <f t="array" ref="K13">AVERAGE(IF(ISNUMBER(C13:J13), C13:J13))</f>
        <v>#DIV/0!</v>
      </c>
    </row>
    <row r="14" spans="1:14" x14ac:dyDescent="0.25">
      <c r="A14" s="47">
        <v>7</v>
      </c>
      <c r="B14" s="18" t="s">
        <v>18</v>
      </c>
      <c r="C14" s="5"/>
      <c r="D14" s="5"/>
      <c r="E14" s="5"/>
      <c r="F14" s="5"/>
      <c r="G14" s="5"/>
      <c r="H14" s="5"/>
      <c r="I14" s="5"/>
      <c r="J14" s="51"/>
      <c r="K14" s="62" t="e" cm="1">
        <f t="array" ref="K14">AVERAGE(IF(ISNUMBER(C14:J14), C14:J14))</f>
        <v>#DIV/0!</v>
      </c>
    </row>
    <row r="15" spans="1:14" x14ac:dyDescent="0.25">
      <c r="A15" s="47">
        <v>8</v>
      </c>
      <c r="B15" s="18" t="s">
        <v>108</v>
      </c>
      <c r="C15" s="7"/>
      <c r="D15" s="7"/>
      <c r="E15" s="7"/>
      <c r="F15" s="7"/>
      <c r="G15" s="7"/>
      <c r="H15" s="7"/>
      <c r="I15" s="7"/>
      <c r="J15" s="7"/>
      <c r="K15" s="63" t="e" cm="1">
        <f t="array" ref="K15">AVERAGE(IF(ISNUMBER(C15:J15), C15:J15))</f>
        <v>#DIV/0!</v>
      </c>
    </row>
    <row r="16" spans="1:14" x14ac:dyDescent="0.25">
      <c r="A16" s="47">
        <v>9</v>
      </c>
      <c r="B16" s="18" t="s">
        <v>19</v>
      </c>
      <c r="C16" s="7">
        <v>0</v>
      </c>
      <c r="D16" s="7">
        <v>0</v>
      </c>
      <c r="E16" s="7">
        <v>0</v>
      </c>
      <c r="F16" s="7">
        <v>0</v>
      </c>
      <c r="G16" s="7">
        <v>0</v>
      </c>
      <c r="H16" s="7">
        <v>0</v>
      </c>
      <c r="I16" s="7">
        <v>0</v>
      </c>
      <c r="J16" s="7">
        <v>0</v>
      </c>
      <c r="K16" s="63" cm="1">
        <f t="array" ref="K16">AVERAGE(IF(ISNUMBER(C16:J16), C16:J16))</f>
        <v>0</v>
      </c>
    </row>
    <row r="17" spans="1:13" x14ac:dyDescent="0.25">
      <c r="A17" s="47">
        <v>10</v>
      </c>
      <c r="B17" s="18" t="s">
        <v>20</v>
      </c>
      <c r="C17" s="7">
        <v>0</v>
      </c>
      <c r="D17" s="7">
        <v>0</v>
      </c>
      <c r="E17" s="7">
        <v>0</v>
      </c>
      <c r="F17" s="7">
        <v>0</v>
      </c>
      <c r="G17" s="7">
        <v>0</v>
      </c>
      <c r="H17" s="7">
        <v>0</v>
      </c>
      <c r="I17" s="7">
        <v>0</v>
      </c>
      <c r="J17" s="7">
        <v>0</v>
      </c>
      <c r="K17" s="65">
        <f>SUM(C17:J17)</f>
        <v>0</v>
      </c>
    </row>
    <row r="18" spans="1:13" x14ac:dyDescent="0.25">
      <c r="A18" s="47">
        <v>11</v>
      </c>
      <c r="B18" s="18" t="s">
        <v>21</v>
      </c>
      <c r="C18" s="9">
        <f>C8*C10</f>
        <v>0</v>
      </c>
      <c r="D18" s="9">
        <f t="shared" ref="D18:G18" si="1">D8*D10</f>
        <v>0</v>
      </c>
      <c r="E18" s="9">
        <f t="shared" si="1"/>
        <v>0</v>
      </c>
      <c r="F18" s="9">
        <f t="shared" si="1"/>
        <v>0</v>
      </c>
      <c r="G18" s="9">
        <f t="shared" si="1"/>
        <v>0</v>
      </c>
      <c r="H18" s="9">
        <f t="shared" ref="H18:J18" si="2">H8*H10</f>
        <v>0</v>
      </c>
      <c r="I18" s="9">
        <f t="shared" si="2"/>
        <v>0</v>
      </c>
      <c r="J18" s="9">
        <f t="shared" si="2"/>
        <v>0</v>
      </c>
      <c r="K18" s="63" cm="1">
        <f t="array" ref="K18">AVERAGE(IF(ISNUMBER(C18:J18), C18:J18))</f>
        <v>0</v>
      </c>
    </row>
    <row r="19" spans="1:13" x14ac:dyDescent="0.25">
      <c r="A19" s="47">
        <v>12</v>
      </c>
      <c r="B19" s="18" t="s">
        <v>22</v>
      </c>
      <c r="C19" s="9">
        <f>SUM((C15+C16+C18)*C11)+C17</f>
        <v>0</v>
      </c>
      <c r="D19" s="9">
        <f t="shared" ref="D19:G19" si="3">SUM((D15+D16+D18)*D11)+D17</f>
        <v>0</v>
      </c>
      <c r="E19" s="9">
        <f t="shared" si="3"/>
        <v>0</v>
      </c>
      <c r="F19" s="9">
        <f t="shared" si="3"/>
        <v>0</v>
      </c>
      <c r="G19" s="9">
        <f t="shared" si="3"/>
        <v>0</v>
      </c>
      <c r="H19" s="9">
        <f t="shared" ref="H19:J19" si="4">SUM((H15+H16+H18)*H11)+H17</f>
        <v>0</v>
      </c>
      <c r="I19" s="9">
        <f t="shared" si="4"/>
        <v>0</v>
      </c>
      <c r="J19" s="9">
        <f t="shared" si="4"/>
        <v>0</v>
      </c>
      <c r="K19" s="65">
        <f t="shared" ref="K19:K20" si="5">SUM(C19:J19)</f>
        <v>0</v>
      </c>
    </row>
    <row r="20" spans="1:13" x14ac:dyDescent="0.25">
      <c r="A20" s="47">
        <v>13</v>
      </c>
      <c r="B20" s="18" t="s">
        <v>109</v>
      </c>
      <c r="C20" s="7">
        <v>0</v>
      </c>
      <c r="D20" s="7">
        <v>0</v>
      </c>
      <c r="E20" s="7">
        <v>0</v>
      </c>
      <c r="F20" s="7">
        <v>0</v>
      </c>
      <c r="G20" s="7">
        <v>0</v>
      </c>
      <c r="H20" s="7">
        <v>0</v>
      </c>
      <c r="I20" s="7">
        <v>0</v>
      </c>
      <c r="J20" s="52">
        <v>0</v>
      </c>
      <c r="K20" s="65">
        <f t="shared" si="5"/>
        <v>0</v>
      </c>
      <c r="L20" s="105"/>
      <c r="M20" s="105" t="s">
        <v>110</v>
      </c>
    </row>
    <row r="21" spans="1:13" x14ac:dyDescent="0.25">
      <c r="A21" s="47">
        <v>14</v>
      </c>
      <c r="B21" s="18" t="s">
        <v>24</v>
      </c>
      <c r="C21" s="9">
        <f>SUM(C20-C19)</f>
        <v>0</v>
      </c>
      <c r="D21" s="9">
        <f t="shared" ref="D21:J21" si="6">SUM(D20-D19)</f>
        <v>0</v>
      </c>
      <c r="E21" s="9">
        <f t="shared" si="6"/>
        <v>0</v>
      </c>
      <c r="F21" s="9">
        <f t="shared" si="6"/>
        <v>0</v>
      </c>
      <c r="G21" s="9">
        <f t="shared" si="6"/>
        <v>0</v>
      </c>
      <c r="H21" s="9">
        <f t="shared" si="6"/>
        <v>0</v>
      </c>
      <c r="I21" s="9">
        <f t="shared" si="6"/>
        <v>0</v>
      </c>
      <c r="J21" s="9">
        <f t="shared" si="6"/>
        <v>0</v>
      </c>
      <c r="K21" s="65">
        <f>SUM(C21:J21)</f>
        <v>0</v>
      </c>
    </row>
    <row r="22" spans="1:13" ht="15.75" thickBot="1" x14ac:dyDescent="0.3">
      <c r="A22" s="47"/>
      <c r="B22" s="18"/>
      <c r="C22" s="71"/>
      <c r="D22" s="71"/>
      <c r="E22" s="71"/>
      <c r="F22" s="71"/>
      <c r="G22" s="71"/>
      <c r="H22" s="71"/>
      <c r="I22" s="71"/>
      <c r="J22" s="78"/>
      <c r="K22" s="79"/>
    </row>
    <row r="23" spans="1:13" x14ac:dyDescent="0.25">
      <c r="A23" s="46">
        <v>15</v>
      </c>
      <c r="B23" s="82" t="s">
        <v>100</v>
      </c>
      <c r="C23" s="83">
        <f t="shared" ref="C23:J23" si="7">IFERROR((C20-C19)/C19*1,0)</f>
        <v>0</v>
      </c>
      <c r="D23" s="83">
        <f t="shared" si="7"/>
        <v>0</v>
      </c>
      <c r="E23" s="83">
        <f t="shared" si="7"/>
        <v>0</v>
      </c>
      <c r="F23" s="83">
        <f t="shared" si="7"/>
        <v>0</v>
      </c>
      <c r="G23" s="83">
        <f t="shared" si="7"/>
        <v>0</v>
      </c>
      <c r="H23" s="83">
        <f t="shared" si="7"/>
        <v>0</v>
      </c>
      <c r="I23" s="83">
        <f t="shared" si="7"/>
        <v>0</v>
      </c>
      <c r="J23" s="84">
        <f t="shared" si="7"/>
        <v>0</v>
      </c>
      <c r="K23" s="85">
        <f>IFERROR((K20-K19)/K19*1,0)</f>
        <v>0</v>
      </c>
    </row>
    <row r="24" spans="1:13" ht="15.75" thickBot="1" x14ac:dyDescent="0.3">
      <c r="A24" s="48">
        <v>16</v>
      </c>
      <c r="B24" s="86" t="s">
        <v>99</v>
      </c>
      <c r="C24" s="87">
        <f t="shared" ref="C24:K24" si="8">IFERROR((C20-C19)/C20*1,0)</f>
        <v>0</v>
      </c>
      <c r="D24" s="87">
        <f t="shared" si="8"/>
        <v>0</v>
      </c>
      <c r="E24" s="87">
        <f t="shared" si="8"/>
        <v>0</v>
      </c>
      <c r="F24" s="87">
        <f t="shared" si="8"/>
        <v>0</v>
      </c>
      <c r="G24" s="87">
        <f t="shared" si="8"/>
        <v>0</v>
      </c>
      <c r="H24" s="87">
        <f t="shared" si="8"/>
        <v>0</v>
      </c>
      <c r="I24" s="87">
        <f t="shared" si="8"/>
        <v>0</v>
      </c>
      <c r="J24" s="88">
        <f t="shared" si="8"/>
        <v>0</v>
      </c>
      <c r="K24" s="89">
        <f t="shared" si="8"/>
        <v>0</v>
      </c>
    </row>
    <row r="25" spans="1:13" x14ac:dyDescent="0.25">
      <c r="A25" s="47"/>
      <c r="B25" s="18"/>
      <c r="C25" s="72"/>
      <c r="D25" s="72"/>
      <c r="E25" s="72"/>
      <c r="F25" s="72"/>
      <c r="G25" s="72"/>
      <c r="H25" s="72"/>
      <c r="I25" s="72"/>
      <c r="J25" s="80"/>
      <c r="K25" s="81"/>
    </row>
    <row r="26" spans="1:13" x14ac:dyDescent="0.25">
      <c r="A26" s="47"/>
      <c r="B26" s="18"/>
      <c r="C26" s="37"/>
      <c r="D26" s="37"/>
      <c r="E26" s="37"/>
      <c r="F26" s="37"/>
      <c r="G26" s="37"/>
      <c r="H26" s="37"/>
      <c r="I26" s="37"/>
      <c r="J26" s="55"/>
      <c r="K26" s="59"/>
    </row>
    <row r="27" spans="1:13" x14ac:dyDescent="0.25">
      <c r="A27" s="47">
        <v>17</v>
      </c>
      <c r="B27" s="18" t="s">
        <v>101</v>
      </c>
      <c r="C27" s="9">
        <f t="shared" ref="C27:K27" si="9">IFERROR(C21/C11,0)</f>
        <v>0</v>
      </c>
      <c r="D27" s="9">
        <f t="shared" si="9"/>
        <v>0</v>
      </c>
      <c r="E27" s="9">
        <f t="shared" si="9"/>
        <v>0</v>
      </c>
      <c r="F27" s="9">
        <f t="shared" si="9"/>
        <v>0</v>
      </c>
      <c r="G27" s="9">
        <f t="shared" si="9"/>
        <v>0</v>
      </c>
      <c r="H27" s="9">
        <f t="shared" si="9"/>
        <v>0</v>
      </c>
      <c r="I27" s="9">
        <f t="shared" si="9"/>
        <v>0</v>
      </c>
      <c r="J27" s="53">
        <f t="shared" si="9"/>
        <v>0</v>
      </c>
      <c r="K27" s="59">
        <f t="shared" si="9"/>
        <v>0</v>
      </c>
    </row>
    <row r="28" spans="1:13" ht="15.75" thickBot="1" x14ac:dyDescent="0.3">
      <c r="A28" s="48">
        <v>18</v>
      </c>
      <c r="B28" s="19" t="s">
        <v>25</v>
      </c>
      <c r="C28" s="43">
        <f>IFERROR(C27/C15,0)</f>
        <v>0</v>
      </c>
      <c r="D28" s="43">
        <f t="shared" ref="D28:K28" si="10">IFERROR(D27/D15,0)</f>
        <v>0</v>
      </c>
      <c r="E28" s="43">
        <f t="shared" si="10"/>
        <v>0</v>
      </c>
      <c r="F28" s="43">
        <f t="shared" si="10"/>
        <v>0</v>
      </c>
      <c r="G28" s="43">
        <f t="shared" si="10"/>
        <v>0</v>
      </c>
      <c r="H28" s="43">
        <f t="shared" si="10"/>
        <v>0</v>
      </c>
      <c r="I28" s="43">
        <f t="shared" si="10"/>
        <v>0</v>
      </c>
      <c r="J28" s="56">
        <f t="shared" si="10"/>
        <v>0</v>
      </c>
      <c r="K28" s="67">
        <f t="shared" si="10"/>
        <v>0</v>
      </c>
    </row>
    <row r="29" spans="1:13" ht="15.75" thickBot="1" x14ac:dyDescent="0.3">
      <c r="K29" s="45"/>
    </row>
    <row r="30" spans="1:13" ht="15.75" thickBot="1" x14ac:dyDescent="0.3">
      <c r="A30" s="68"/>
      <c r="B30" s="32" t="s">
        <v>114</v>
      </c>
      <c r="C30" s="12"/>
      <c r="D30" s="12"/>
      <c r="E30" s="12"/>
      <c r="F30" s="12"/>
      <c r="G30" s="12"/>
      <c r="H30" s="12"/>
      <c r="I30" s="12"/>
      <c r="J30" s="12"/>
      <c r="K30" s="44"/>
    </row>
    <row r="31" spans="1:13" x14ac:dyDescent="0.25">
      <c r="A31" s="3">
        <v>19</v>
      </c>
      <c r="B31" t="s">
        <v>26</v>
      </c>
      <c r="C31" s="11" t="s">
        <v>28</v>
      </c>
      <c r="D31" s="11" t="s">
        <v>28</v>
      </c>
      <c r="E31" s="11" t="s">
        <v>28</v>
      </c>
      <c r="F31" s="11" t="s">
        <v>28</v>
      </c>
      <c r="G31" s="11" t="s">
        <v>28</v>
      </c>
      <c r="H31" s="11" t="s">
        <v>28</v>
      </c>
      <c r="I31" s="11" t="s">
        <v>28</v>
      </c>
      <c r="J31" s="74" t="s">
        <v>28</v>
      </c>
      <c r="K31" s="57"/>
    </row>
    <row r="32" spans="1:13" x14ac:dyDescent="0.25">
      <c r="A32" s="3">
        <v>20</v>
      </c>
      <c r="B32" t="s">
        <v>29</v>
      </c>
      <c r="C32" s="10">
        <f>IF(C31="National",'C - Optional ROI Variables'!$F$5,IF(C31="Large",'C - Optional ROI Variables'!$F$6,IF(C31="Medium",'C - Optional ROI Variables'!$F$7,IF(C31="Small",'C - Optional ROI Variables'!$F$8,0))))</f>
        <v>1</v>
      </c>
      <c r="D32" s="10">
        <f>IF(D31="National",'C - Optional ROI Variables'!$F$5,IF(D31="Large",'C - Optional ROI Variables'!$F$6,IF(D31="Medium",'C - Optional ROI Variables'!$F$7,IF(D31="Small",'C - Optional ROI Variables'!$F$8,0))))</f>
        <v>1</v>
      </c>
      <c r="E32" s="10">
        <f>IF(E31="National",'C - Optional ROI Variables'!$F$5,IF(E31="Large",'C - Optional ROI Variables'!$F$6,IF(E31="Medium",'C - Optional ROI Variables'!$F$7,IF(E31="Small",'C - Optional ROI Variables'!$F$8,0))))</f>
        <v>1</v>
      </c>
      <c r="F32" s="10">
        <f>IF(F31="National",'C - Optional ROI Variables'!$F$5,IF(F31="Large",'C - Optional ROI Variables'!$F$6,IF(F31="Medium",'C - Optional ROI Variables'!$F$7,IF(F31="Small",'C - Optional ROI Variables'!$F$8,0))))</f>
        <v>1</v>
      </c>
      <c r="G32" s="10">
        <f>IF(G31="National",'C - Optional ROI Variables'!$F$5,IF(G31="Large",'C - Optional ROI Variables'!$F$6,IF(G31="Medium",'C - Optional ROI Variables'!$F$7,IF(G31="Small",'C - Optional ROI Variables'!$F$8,0))))</f>
        <v>1</v>
      </c>
      <c r="H32" s="10">
        <f>IF(H31="National",'C - Optional ROI Variables'!$F$5,IF(H31="Large",'C - Optional ROI Variables'!$F$6,IF(H31="Medium",'C - Optional ROI Variables'!$F$7,IF(H31="Small",'C - Optional ROI Variables'!$F$8,0))))</f>
        <v>1</v>
      </c>
      <c r="I32" s="10">
        <f>IF(I31="National",'C - Optional ROI Variables'!$F$5,IF(I31="Large",'C - Optional ROI Variables'!$F$6,IF(I31="Medium",'C - Optional ROI Variables'!$F$7,IF(I31="Small",'C - Optional ROI Variables'!$F$8,0))))</f>
        <v>1</v>
      </c>
      <c r="J32" s="75">
        <f>IF(J31="National",'C - Optional ROI Variables'!$F$5,IF(J31="Large",'C - Optional ROI Variables'!$F$6,IF(J31="Medium",'C - Optional ROI Variables'!$F$7,IF(J31="Small",'C - Optional ROI Variables'!$F$8,0))))</f>
        <v>1</v>
      </c>
      <c r="K32" s="62" cm="1">
        <f t="array" ref="K32">AVERAGE(IF(ISNUMBER(C32:J32), C32:J32))</f>
        <v>1</v>
      </c>
    </row>
    <row r="33" spans="1:11" x14ac:dyDescent="0.25">
      <c r="A33" s="3">
        <v>21</v>
      </c>
      <c r="B33" t="s">
        <v>30</v>
      </c>
      <c r="C33" s="69">
        <f>IF(C14=0,'C - Optional ROI Variables'!$F$15,IF(C14=1,'C - Optional ROI Variables'!$F$14,IF(C14=2,'C - Optional ROI Variables'!$F$13,IF(C14=3,'C - Optional ROI Variables'!$F$12,IF(C14=4,'C - Optional ROI Variables'!$F$11,0)))))*C32</f>
        <v>0</v>
      </c>
      <c r="D33" s="69">
        <f>IF(D14=0,'C - Optional ROI Variables'!$F$15,IF(D14=1,'C - Optional ROI Variables'!$F$14,IF(D14=2,'C - Optional ROI Variables'!$F$13,IF(D14=3,'C - Optional ROI Variables'!$F$12,IF(D14=4,'C - Optional ROI Variables'!$F$11,0)))))*D32</f>
        <v>0</v>
      </c>
      <c r="E33" s="69">
        <f>IF(E14=0,'C - Optional ROI Variables'!$F$15,IF(E14=1,'C - Optional ROI Variables'!$F$14,IF(E14=2,'C - Optional ROI Variables'!$F$13,IF(E14=3,'C - Optional ROI Variables'!$F$12,IF(E14=4,'C - Optional ROI Variables'!$F$11,0)))))*E32</f>
        <v>0</v>
      </c>
      <c r="F33" s="69">
        <f>IF(F14=0,'C - Optional ROI Variables'!$F$15,IF(F14=1,'C - Optional ROI Variables'!$F$14,IF(F14=2,'C - Optional ROI Variables'!$F$13,IF(F14=3,'C - Optional ROI Variables'!$F$12,IF(F14=4,'C - Optional ROI Variables'!$F$11,0)))))*F32</f>
        <v>0</v>
      </c>
      <c r="G33" s="69">
        <f>IF(G14=0,'C - Optional ROI Variables'!$F$15,IF(G14=1,'C - Optional ROI Variables'!$F$14,IF(G14=2,'C - Optional ROI Variables'!$F$13,IF(G14=3,'C - Optional ROI Variables'!$F$12,IF(G14=4,'C - Optional ROI Variables'!$F$11,0)))))*G32</f>
        <v>0</v>
      </c>
      <c r="H33" s="69">
        <f>IF(H14=0,'C - Optional ROI Variables'!$F$15,IF(H14=1,'C - Optional ROI Variables'!$F$14,IF(H14=2,'C - Optional ROI Variables'!$F$13,IF(H14=3,'C - Optional ROI Variables'!$F$12,IF(H14=4,'C - Optional ROI Variables'!$F$11,0)))))*H32</f>
        <v>0</v>
      </c>
      <c r="I33" s="69">
        <f>IF(I14=0,'C - Optional ROI Variables'!$F$15,IF(I14=1,'C - Optional ROI Variables'!$F$14,IF(I14=2,'C - Optional ROI Variables'!$F$13,IF(I14=3,'C - Optional ROI Variables'!$F$12,IF(I14=4,'C - Optional ROI Variables'!$F$11,0)))))*I32</f>
        <v>0</v>
      </c>
      <c r="J33" s="76">
        <f>IF(J14=0,'C - Optional ROI Variables'!$F$15,IF(J14=1,'C - Optional ROI Variables'!$F$14,IF(J14=2,'C - Optional ROI Variables'!$F$13,IF(J14=3,'C - Optional ROI Variables'!$F$12,IF(J14=4,'C - Optional ROI Variables'!$F$11,0)))))*J32</f>
        <v>0</v>
      </c>
      <c r="K33" s="62" cm="1">
        <f t="array" ref="K33">AVERAGE(IF(ISNUMBER(C33:J33), C33:J33))</f>
        <v>0</v>
      </c>
    </row>
    <row r="34" spans="1:11" x14ac:dyDescent="0.25">
      <c r="A34" s="3">
        <v>22</v>
      </c>
      <c r="B34" t="s">
        <v>31</v>
      </c>
      <c r="C34" s="69">
        <f>IF(AND(C12&gt;=0, C12&lt;='C - Optional ROI Variables'!$F$20), 0, IF(AND(C12&gt;=0.51, C12&lt;=0.75), 'C - Optional ROI Variables'!$F$19, IF(AND(C12&gt;=0.76, C12&lt;=1), 'C - Optional ROI Variables'!$F$18, "Out of range")))</f>
        <v>0</v>
      </c>
      <c r="D34" s="69">
        <f>IF(AND(D12&gt;=0, D12&lt;='C - Optional ROI Variables'!$F$20), 0, IF(AND(D12&gt;=0.51, D12&lt;=0.75), 'C - Optional ROI Variables'!$F$19, IF(AND(D12&gt;=0.76, D12&lt;=1), 'C - Optional ROI Variables'!$F$18, "Out of range")))</f>
        <v>0</v>
      </c>
      <c r="E34" s="69">
        <f>IF(AND(E12&gt;=0, E12&lt;='C - Optional ROI Variables'!$F$20), 0, IF(AND(E12&gt;=0.51, E12&lt;=0.75), 'C - Optional ROI Variables'!$F$19, IF(AND(E12&gt;=0.76, E12&lt;=1), 'C - Optional ROI Variables'!$F$18, "Out of range")))</f>
        <v>0</v>
      </c>
      <c r="F34" s="69">
        <f>IF(AND(F12&gt;=0, F12&lt;='C - Optional ROI Variables'!$F$20), 0, IF(AND(F12&gt;=0.51, F12&lt;=0.75), 'C - Optional ROI Variables'!$F$19, IF(AND(F12&gt;=0.76, F12&lt;=1), 'C - Optional ROI Variables'!$F$18, "Out of range")))</f>
        <v>0</v>
      </c>
      <c r="G34" s="69">
        <f>IF(AND(G12&gt;=0, G12&lt;='C - Optional ROI Variables'!$F$20), 0, IF(AND(G12&gt;=0.51, G12&lt;=0.75), 'C - Optional ROI Variables'!$F$19, IF(AND(G12&gt;=0.76, G12&lt;=1), 'C - Optional ROI Variables'!$F$18, "Out of range")))</f>
        <v>0</v>
      </c>
      <c r="H34" s="69">
        <f>IF(AND(H12&gt;=0, H12&lt;='C - Optional ROI Variables'!$F$20), 0, IF(AND(H12&gt;=0.51, H12&lt;=0.75), 'C - Optional ROI Variables'!$F$19, IF(AND(H12&gt;=0.76, H12&lt;=1), 'C - Optional ROI Variables'!$F$18, "Out of range")))</f>
        <v>0</v>
      </c>
      <c r="I34" s="69">
        <f>IF(AND(I12&gt;=0, I12&lt;='C - Optional ROI Variables'!$F$20), 0, IF(AND(I12&gt;=0.51, I12&lt;=0.75), 'C - Optional ROI Variables'!$F$19, IF(AND(I12&gt;=0.76, I12&lt;=1), 'C - Optional ROI Variables'!$F$18, "Out of range")))</f>
        <v>0</v>
      </c>
      <c r="J34" s="76">
        <f>IF(AND(J12&gt;=0, J12&lt;='C - Optional ROI Variables'!$F$20), 0, IF(AND(J12&gt;=0.51, J12&lt;=0.75), 'C - Optional ROI Variables'!$F$19, IF(AND(J12&gt;=0.76, J12&lt;=1), 'C - Optional ROI Variables'!$F$18, "Out of range")))</f>
        <v>0</v>
      </c>
      <c r="K34" s="62" cm="1">
        <f t="array" ref="K34">AVERAGE(IF(ISNUMBER(C34:J34), C34:J34))</f>
        <v>0</v>
      </c>
    </row>
    <row r="35" spans="1:11" x14ac:dyDescent="0.25">
      <c r="A35" s="3">
        <v>23</v>
      </c>
      <c r="B35" t="s">
        <v>32</v>
      </c>
      <c r="C35" s="69">
        <f>IF(C13=0,'C - Optional ROI Variables'!$F$27,IF(C13=1,'C - Optional ROI Variables'!$F$26,IF(C13=2,'C - Optional ROI Variables'!$F$25,IF(C13=3,'C - Optional ROI Variables'!$F$24,IF(C13=4,'C - Optional ROI Variables'!$F$23,0)))))</f>
        <v>0.5</v>
      </c>
      <c r="D35" s="69">
        <f>IF(D13=0,'C - Optional ROI Variables'!$F$27,IF(D13=1,'C - Optional ROI Variables'!$F$26,IF(D13=2,'C - Optional ROI Variables'!$F$25,IF(D13=3,'C - Optional ROI Variables'!$F$24,IF(D13=4,'C - Optional ROI Variables'!$F$23,0)))))</f>
        <v>0.5</v>
      </c>
      <c r="E35" s="69">
        <f>IF(E13=0,'C - Optional ROI Variables'!$F$27,IF(E13=1,'C - Optional ROI Variables'!$F$26,IF(E13=2,'C - Optional ROI Variables'!$F$25,IF(E13=3,'C - Optional ROI Variables'!$F$24,IF(E13=4,'C - Optional ROI Variables'!$F$23,0)))))</f>
        <v>0.5</v>
      </c>
      <c r="F35" s="69">
        <f>IF(F13=0,'C - Optional ROI Variables'!$F$27,IF(F13=1,'C - Optional ROI Variables'!$F$26,IF(F13=2,'C - Optional ROI Variables'!$F$25,IF(F13=3,'C - Optional ROI Variables'!$F$24,IF(F13=4,'C - Optional ROI Variables'!$F$23,0)))))</f>
        <v>0.5</v>
      </c>
      <c r="G35" s="69">
        <f>IF(G13=0,'C - Optional ROI Variables'!$F$27,IF(G13=1,'C - Optional ROI Variables'!$F$26,IF(G13=2,'C - Optional ROI Variables'!$F$25,IF(G13=3,'C - Optional ROI Variables'!$F$24,IF(G13=4,'C - Optional ROI Variables'!$F$23,0)))))</f>
        <v>0.5</v>
      </c>
      <c r="H35" s="69">
        <f>IF(H13=0,'C - Optional ROI Variables'!$F$27,IF(H13=1,'C - Optional ROI Variables'!$F$26,IF(H13=2,'C - Optional ROI Variables'!$F$25,IF(H13=3,'C - Optional ROI Variables'!$F$24,IF(H13=4,'C - Optional ROI Variables'!$F$23,0)))))</f>
        <v>0.5</v>
      </c>
      <c r="I35" s="69">
        <f>IF(I13=0,'C - Optional ROI Variables'!$F$27,IF(I13=1,'C - Optional ROI Variables'!$F$26,IF(I13=2,'C - Optional ROI Variables'!$F$25,IF(I13=3,'C - Optional ROI Variables'!$F$24,IF(I13=4,'C - Optional ROI Variables'!$F$23,0)))))</f>
        <v>0.5</v>
      </c>
      <c r="J35" s="76">
        <f>IF(J13=0,'C - Optional ROI Variables'!$F$27,IF(J13=1,'C - Optional ROI Variables'!$F$26,IF(J13=2,'C - Optional ROI Variables'!$F$25,IF(J13=3,'C - Optional ROI Variables'!$F$24,IF(J13=4,'C - Optional ROI Variables'!$F$23,0)))))</f>
        <v>0.5</v>
      </c>
      <c r="K35" s="62" cm="1">
        <f t="array" ref="K35">AVERAGE(IF(ISNUMBER(C35:J35), C35:J35))</f>
        <v>0.5</v>
      </c>
    </row>
    <row r="36" spans="1:11" x14ac:dyDescent="0.25">
      <c r="A36" s="3"/>
      <c r="C36" s="4"/>
      <c r="D36" s="4"/>
      <c r="E36" s="4"/>
      <c r="F36" s="4"/>
      <c r="G36" s="4"/>
      <c r="H36" s="4"/>
      <c r="I36" s="4"/>
      <c r="J36" s="4"/>
      <c r="K36" s="45"/>
    </row>
    <row r="37" spans="1:11" x14ac:dyDescent="0.25">
      <c r="A37" s="3"/>
      <c r="B37" s="70" t="s">
        <v>102</v>
      </c>
      <c r="C37" s="4"/>
      <c r="D37" s="4"/>
      <c r="E37" s="4"/>
      <c r="F37" s="4"/>
      <c r="G37" s="4"/>
      <c r="H37" s="4"/>
      <c r="I37" s="4"/>
      <c r="J37" s="4"/>
      <c r="K37" s="45"/>
    </row>
    <row r="38" spans="1:11" x14ac:dyDescent="0.25">
      <c r="A38" s="3">
        <v>24</v>
      </c>
      <c r="B38" t="s">
        <v>34</v>
      </c>
      <c r="C38" s="9">
        <f>(C27*C32*C11*C33)</f>
        <v>0</v>
      </c>
      <c r="D38" s="9">
        <f t="shared" ref="D38:J38" si="11">IF(D27*D32*D11*D33&lt;=0,0,(D27*D32*D11*D33))</f>
        <v>0</v>
      </c>
      <c r="E38" s="9">
        <f t="shared" si="11"/>
        <v>0</v>
      </c>
      <c r="F38" s="9">
        <f t="shared" si="11"/>
        <v>0</v>
      </c>
      <c r="G38" s="9">
        <f t="shared" si="11"/>
        <v>0</v>
      </c>
      <c r="H38" s="9">
        <f t="shared" si="11"/>
        <v>0</v>
      </c>
      <c r="I38" s="9">
        <f t="shared" si="11"/>
        <v>0</v>
      </c>
      <c r="J38" s="53">
        <f t="shared" si="11"/>
        <v>0</v>
      </c>
      <c r="K38" s="65">
        <f>SUM(C38:J38)</f>
        <v>0</v>
      </c>
    </row>
    <row r="39" spans="1:11" x14ac:dyDescent="0.25">
      <c r="A39" s="3">
        <v>25</v>
      </c>
      <c r="B39" t="s">
        <v>35</v>
      </c>
      <c r="C39" s="9">
        <f t="shared" ref="C39:J39" si="12">IF(C27*C34*C12*C35&lt;=0,0,(C27*C34*C12*C35))</f>
        <v>0</v>
      </c>
      <c r="D39" s="9">
        <f t="shared" si="12"/>
        <v>0</v>
      </c>
      <c r="E39" s="9">
        <f t="shared" si="12"/>
        <v>0</v>
      </c>
      <c r="F39" s="9">
        <f t="shared" si="12"/>
        <v>0</v>
      </c>
      <c r="G39" s="9">
        <f t="shared" si="12"/>
        <v>0</v>
      </c>
      <c r="H39" s="9">
        <f t="shared" si="12"/>
        <v>0</v>
      </c>
      <c r="I39" s="9">
        <f t="shared" si="12"/>
        <v>0</v>
      </c>
      <c r="J39" s="53">
        <f t="shared" si="12"/>
        <v>0</v>
      </c>
      <c r="K39" s="65">
        <f t="shared" ref="K39:K40" si="13">SUM(C39:J39)</f>
        <v>0</v>
      </c>
    </row>
    <row r="40" spans="1:11" x14ac:dyDescent="0.25">
      <c r="A40" s="3">
        <v>26</v>
      </c>
      <c r="B40" t="s">
        <v>36</v>
      </c>
      <c r="C40" s="9">
        <f t="shared" ref="C40:J40" si="14">C39*C11</f>
        <v>0</v>
      </c>
      <c r="D40" s="9">
        <f t="shared" si="14"/>
        <v>0</v>
      </c>
      <c r="E40" s="9">
        <f t="shared" si="14"/>
        <v>0</v>
      </c>
      <c r="F40" s="9">
        <f t="shared" si="14"/>
        <v>0</v>
      </c>
      <c r="G40" s="9">
        <f t="shared" si="14"/>
        <v>0</v>
      </c>
      <c r="H40" s="9">
        <f t="shared" si="14"/>
        <v>0</v>
      </c>
      <c r="I40" s="9">
        <f t="shared" si="14"/>
        <v>0</v>
      </c>
      <c r="J40" s="53">
        <f t="shared" si="14"/>
        <v>0</v>
      </c>
      <c r="K40" s="65">
        <f t="shared" si="13"/>
        <v>0</v>
      </c>
    </row>
    <row r="41" spans="1:11" x14ac:dyDescent="0.25">
      <c r="A41" s="3">
        <v>27</v>
      </c>
      <c r="B41" t="s">
        <v>37</v>
      </c>
      <c r="C41" s="9">
        <f t="shared" ref="C41:J41" si="15">C38+C40</f>
        <v>0</v>
      </c>
      <c r="D41" s="9">
        <f t="shared" si="15"/>
        <v>0</v>
      </c>
      <c r="E41" s="9">
        <f t="shared" si="15"/>
        <v>0</v>
      </c>
      <c r="F41" s="9">
        <f t="shared" si="15"/>
        <v>0</v>
      </c>
      <c r="G41" s="9">
        <f t="shared" si="15"/>
        <v>0</v>
      </c>
      <c r="H41" s="9">
        <f t="shared" si="15"/>
        <v>0</v>
      </c>
      <c r="I41" s="9">
        <f t="shared" si="15"/>
        <v>0</v>
      </c>
      <c r="J41" s="53">
        <f t="shared" si="15"/>
        <v>0</v>
      </c>
      <c r="K41" s="65">
        <f>SUM(C41:J41)</f>
        <v>0</v>
      </c>
    </row>
    <row r="42" spans="1:11" x14ac:dyDescent="0.25">
      <c r="A42" s="3">
        <v>28</v>
      </c>
      <c r="B42" t="s">
        <v>38</v>
      </c>
      <c r="C42" s="41">
        <f t="shared" ref="C42:K42" si="16">IFERROR(C41/C19,0)</f>
        <v>0</v>
      </c>
      <c r="D42" s="41">
        <f t="shared" si="16"/>
        <v>0</v>
      </c>
      <c r="E42" s="41">
        <f t="shared" si="16"/>
        <v>0</v>
      </c>
      <c r="F42" s="41">
        <f t="shared" si="16"/>
        <v>0</v>
      </c>
      <c r="G42" s="41">
        <f t="shared" si="16"/>
        <v>0</v>
      </c>
      <c r="H42" s="41">
        <f t="shared" si="16"/>
        <v>0</v>
      </c>
      <c r="I42" s="41">
        <f t="shared" si="16"/>
        <v>0</v>
      </c>
      <c r="J42" s="54">
        <f t="shared" si="16"/>
        <v>0</v>
      </c>
      <c r="K42" s="66">
        <f t="shared" si="16"/>
        <v>0</v>
      </c>
    </row>
    <row r="43" spans="1:11" x14ac:dyDescent="0.25">
      <c r="A43" s="3">
        <v>29</v>
      </c>
      <c r="B43" t="s">
        <v>39</v>
      </c>
      <c r="C43" s="41">
        <f t="shared" ref="C43:K43" si="17">IFERROR(C41/C20,0)</f>
        <v>0</v>
      </c>
      <c r="D43" s="41">
        <f t="shared" si="17"/>
        <v>0</v>
      </c>
      <c r="E43" s="41">
        <f t="shared" si="17"/>
        <v>0</v>
      </c>
      <c r="F43" s="41">
        <f t="shared" si="17"/>
        <v>0</v>
      </c>
      <c r="G43" s="41">
        <f t="shared" si="17"/>
        <v>0</v>
      </c>
      <c r="H43" s="41">
        <f t="shared" si="17"/>
        <v>0</v>
      </c>
      <c r="I43" s="41">
        <f t="shared" si="17"/>
        <v>0</v>
      </c>
      <c r="J43" s="54">
        <f t="shared" si="17"/>
        <v>0</v>
      </c>
      <c r="K43" s="66">
        <f t="shared" si="17"/>
        <v>0</v>
      </c>
    </row>
    <row r="44" spans="1:11" x14ac:dyDescent="0.25">
      <c r="A44" s="3"/>
      <c r="C44" s="2"/>
      <c r="D44" s="1"/>
      <c r="E44" s="1"/>
      <c r="F44" s="1"/>
      <c r="G44" s="1"/>
      <c r="H44" s="1"/>
      <c r="I44" s="1"/>
      <c r="J44" s="1"/>
      <c r="K44" s="45"/>
    </row>
    <row r="45" spans="1:11" x14ac:dyDescent="0.25">
      <c r="A45" s="3">
        <v>30</v>
      </c>
      <c r="B45" t="s">
        <v>40</v>
      </c>
      <c r="C45" s="9">
        <f>C41+C20</f>
        <v>0</v>
      </c>
      <c r="D45" s="9">
        <f>D41+D20</f>
        <v>0</v>
      </c>
      <c r="E45" s="9">
        <f t="shared" ref="E45:K45" si="18">E41+E20</f>
        <v>0</v>
      </c>
      <c r="F45" s="9">
        <f t="shared" si="18"/>
        <v>0</v>
      </c>
      <c r="G45" s="9">
        <f t="shared" si="18"/>
        <v>0</v>
      </c>
      <c r="H45" s="9">
        <f t="shared" si="18"/>
        <v>0</v>
      </c>
      <c r="I45" s="9">
        <f t="shared" si="18"/>
        <v>0</v>
      </c>
      <c r="J45" s="53">
        <f t="shared" si="18"/>
        <v>0</v>
      </c>
      <c r="K45" s="58">
        <f t="shared" si="18"/>
        <v>0</v>
      </c>
    </row>
    <row r="46" spans="1:11" x14ac:dyDescent="0.25">
      <c r="A46" s="3">
        <v>31</v>
      </c>
      <c r="B46" t="s">
        <v>41</v>
      </c>
      <c r="C46" s="9">
        <f>C19</f>
        <v>0</v>
      </c>
      <c r="D46" s="9">
        <f t="shared" ref="D46:K46" si="19">D19</f>
        <v>0</v>
      </c>
      <c r="E46" s="9">
        <f t="shared" si="19"/>
        <v>0</v>
      </c>
      <c r="F46" s="9">
        <f t="shared" si="19"/>
        <v>0</v>
      </c>
      <c r="G46" s="9">
        <f t="shared" si="19"/>
        <v>0</v>
      </c>
      <c r="H46" s="9">
        <f t="shared" si="19"/>
        <v>0</v>
      </c>
      <c r="I46" s="9">
        <f t="shared" si="19"/>
        <v>0</v>
      </c>
      <c r="J46" s="53">
        <f t="shared" si="19"/>
        <v>0</v>
      </c>
      <c r="K46" s="58">
        <f t="shared" si="19"/>
        <v>0</v>
      </c>
    </row>
    <row r="47" spans="1:11" ht="15.75" thickBot="1" x14ac:dyDescent="0.3">
      <c r="A47" s="3"/>
      <c r="C47" s="2"/>
      <c r="D47" s="2"/>
      <c r="E47" s="2"/>
      <c r="F47" s="2"/>
      <c r="G47" s="2"/>
      <c r="H47" s="2"/>
      <c r="I47" s="2"/>
      <c r="J47" s="2"/>
      <c r="K47" s="49"/>
    </row>
    <row r="48" spans="1:11" ht="15.75" thickBot="1" x14ac:dyDescent="0.3">
      <c r="A48" s="31">
        <v>32</v>
      </c>
      <c r="B48" s="32" t="s">
        <v>42</v>
      </c>
      <c r="C48" s="73">
        <f>IFERROR((ABS(C45)-ABS(C46))/ABS(C45), 0)</f>
        <v>0</v>
      </c>
      <c r="D48" s="73">
        <f t="shared" ref="D48:J48" si="20">IFERROR((ABS(D45)-ABS(D46))/ABS(D45), 0)</f>
        <v>0</v>
      </c>
      <c r="E48" s="73">
        <f t="shared" si="20"/>
        <v>0</v>
      </c>
      <c r="F48" s="73">
        <f t="shared" si="20"/>
        <v>0</v>
      </c>
      <c r="G48" s="73">
        <f>IFERROR((ABS(G45)-ABS(G46))/ABS(G45), 0)</f>
        <v>0</v>
      </c>
      <c r="H48" s="73">
        <f t="shared" si="20"/>
        <v>0</v>
      </c>
      <c r="I48" s="73">
        <f t="shared" si="20"/>
        <v>0</v>
      </c>
      <c r="J48" s="73">
        <f t="shared" si="20"/>
        <v>0</v>
      </c>
      <c r="K48" s="77">
        <f t="shared" ref="K48" si="21">IFERROR((K45-K46)/K45*1,0)</f>
        <v>0</v>
      </c>
    </row>
    <row r="49" spans="3:10" x14ac:dyDescent="0.25">
      <c r="C49" s="2"/>
      <c r="D49" s="2"/>
      <c r="E49" s="2"/>
      <c r="F49" s="2"/>
      <c r="G49" s="2"/>
      <c r="H49" s="2"/>
      <c r="I49" s="2"/>
      <c r="J49" s="2"/>
    </row>
    <row r="50" spans="3:10" x14ac:dyDescent="0.25">
      <c r="C50" s="2"/>
      <c r="D50" s="2"/>
      <c r="E50" s="2"/>
      <c r="F50" s="2"/>
      <c r="G50" s="2"/>
      <c r="H50" s="2"/>
      <c r="I50" s="2"/>
      <c r="J50" s="2"/>
    </row>
    <row r="69" spans="2:2" x14ac:dyDescent="0.25">
      <c r="B69" s="105" t="s">
        <v>116</v>
      </c>
    </row>
  </sheetData>
  <sheetProtection algorithmName="SHA-512" hashValue="hBCcV7Hmkug+1Y2hhpZQnV4/GxKuckBNRK6/a5DSqSgDDjYObsIl0codq0FECe6hhxz7ccKe7xZV++No1626/g==" saltValue="4mSHd4qTwxUu3CPlKLHmAg==" spinCount="100000" sheet="1" objects="1" scenarios="1"/>
  <protectedRanges>
    <protectedRange sqref="D5:E5 G5:H5 K5 C31:J31 C8:J9 C11:J17" name="Range1"/>
  </protectedRanges>
  <mergeCells count="3">
    <mergeCell ref="G5:H5"/>
    <mergeCell ref="D5:E5"/>
    <mergeCell ref="B3:K4"/>
  </mergeCells>
  <dataValidations count="1">
    <dataValidation type="list" showInputMessage="1" showErrorMessage="1" sqref="C31:J31" xr:uid="{57549D46-BA24-43BB-8000-DDFD3F637062}">
      <formula1>"National,Large,Medium,Small"</formula1>
    </dataValidation>
  </dataValidations>
  <pageMargins left="0.25" right="0.25" top="0.75" bottom="0.75" header="0.3" footer="0.3"/>
  <pageSetup paperSize="9" scale="63" fitToHeight="0" orientation="landscape" horizontalDpi="0" verticalDpi="0" r:id="rId1"/>
  <rowBreaks count="1" manualBreakCount="1">
    <brk id="48" max="11"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E70872-1DC1-47CC-81E2-6E4754E8F195}">
  <sheetPr>
    <pageSetUpPr fitToPage="1"/>
  </sheetPr>
  <dimension ref="A1:N66"/>
  <sheetViews>
    <sheetView workbookViewId="0">
      <pane ySplit="4" topLeftCell="A5" activePane="bottomLeft" state="frozen"/>
      <selection pane="bottomLeft" activeCell="B27" sqref="B27"/>
    </sheetView>
  </sheetViews>
  <sheetFormatPr defaultColWidth="15.28515625" defaultRowHeight="15" x14ac:dyDescent="0.25"/>
  <cols>
    <col min="2" max="2" width="52.85546875" customWidth="1"/>
    <col min="11" max="11" width="17.140625" customWidth="1"/>
  </cols>
  <sheetData>
    <row r="1" spans="1:14" ht="19.5" thickBot="1" x14ac:dyDescent="0.35">
      <c r="B1" s="38" t="s">
        <v>0</v>
      </c>
      <c r="C1" s="39" t="s">
        <v>43</v>
      </c>
    </row>
    <row r="2" spans="1:14" ht="19.5" thickBot="1" x14ac:dyDescent="0.35">
      <c r="B2" s="38" t="s">
        <v>44</v>
      </c>
      <c r="C2" t="s">
        <v>2</v>
      </c>
      <c r="D2" s="120">
        <f>'A - Input  - ROI Model inc OH'!D5</f>
        <v>0</v>
      </c>
      <c r="E2" s="121"/>
      <c r="F2" s="95" t="s">
        <v>3</v>
      </c>
      <c r="G2" s="120">
        <f>'A - Input  - ROI Model inc OH'!G5</f>
        <v>0</v>
      </c>
      <c r="H2" s="121"/>
      <c r="I2" s="95"/>
      <c r="J2" s="96" t="s">
        <v>4</v>
      </c>
      <c r="K2" s="97">
        <f>'A - Input  - ROI Model inc OH'!K5</f>
        <v>0</v>
      </c>
    </row>
    <row r="3" spans="1:14" x14ac:dyDescent="0.25">
      <c r="B3" s="39"/>
    </row>
    <row r="4" spans="1:14" ht="15.75" thickBot="1" x14ac:dyDescent="0.3">
      <c r="B4" s="30" t="s">
        <v>5</v>
      </c>
      <c r="C4" s="40" t="s">
        <v>6</v>
      </c>
      <c r="D4" s="40" t="s">
        <v>7</v>
      </c>
      <c r="E4" s="40" t="s">
        <v>8</v>
      </c>
      <c r="F4" s="40" t="s">
        <v>9</v>
      </c>
      <c r="G4" s="40" t="s">
        <v>10</v>
      </c>
      <c r="H4" s="40" t="s">
        <v>11</v>
      </c>
      <c r="I4" s="40" t="s">
        <v>12</v>
      </c>
      <c r="J4" s="40" t="s">
        <v>13</v>
      </c>
      <c r="K4" s="40" t="s">
        <v>14</v>
      </c>
    </row>
    <row r="5" spans="1:14" ht="18.75" x14ac:dyDescent="0.3">
      <c r="A5" s="46">
        <v>1</v>
      </c>
      <c r="B5" s="116" t="s">
        <v>113</v>
      </c>
      <c r="C5" s="113">
        <f>'A - Input  - ROI Model inc OH'!C8</f>
        <v>0</v>
      </c>
      <c r="D5" s="113">
        <f>'A - Input  - ROI Model inc OH'!D8</f>
        <v>0</v>
      </c>
      <c r="E5" s="113">
        <f>'A - Input  - ROI Model inc OH'!E8</f>
        <v>0</v>
      </c>
      <c r="F5" s="113">
        <f>'A - Input  - ROI Model inc OH'!F8</f>
        <v>0</v>
      </c>
      <c r="G5" s="113">
        <f>'A - Input  - ROI Model inc OH'!G8</f>
        <v>0</v>
      </c>
      <c r="H5" s="113">
        <f>'A - Input  - ROI Model inc OH'!H8</f>
        <v>0</v>
      </c>
      <c r="I5" s="113">
        <f>'A - Input  - ROI Model inc OH'!I8</f>
        <v>0</v>
      </c>
      <c r="J5" s="113">
        <f>'A - Input  - ROI Model inc OH'!J8</f>
        <v>0</v>
      </c>
      <c r="K5" s="60" cm="1">
        <f t="array" ref="K5">AVERAGE(IF(ISNUMBER(C5:J5), C5:J5))</f>
        <v>0</v>
      </c>
      <c r="N5" s="38"/>
    </row>
    <row r="6" spans="1:14" x14ac:dyDescent="0.25">
      <c r="A6" s="47">
        <v>2</v>
      </c>
      <c r="B6" s="117" t="s">
        <v>113</v>
      </c>
      <c r="C6" s="114"/>
      <c r="D6" s="114"/>
      <c r="E6" s="114"/>
      <c r="F6" s="114"/>
      <c r="G6" s="114"/>
      <c r="H6" s="114"/>
      <c r="I6" s="114"/>
      <c r="J6" s="115"/>
      <c r="K6" s="61"/>
      <c r="N6" s="39"/>
    </row>
    <row r="7" spans="1:14" x14ac:dyDescent="0.25">
      <c r="A7" s="47">
        <v>3</v>
      </c>
      <c r="B7" s="117" t="s">
        <v>113</v>
      </c>
      <c r="C7" s="114"/>
      <c r="D7" s="114"/>
      <c r="E7" s="114"/>
      <c r="F7" s="114"/>
      <c r="G7" s="114"/>
      <c r="H7" s="114"/>
      <c r="I7" s="114"/>
      <c r="J7" s="115"/>
      <c r="K7" s="61"/>
    </row>
    <row r="8" spans="1:14" x14ac:dyDescent="0.25">
      <c r="A8" s="47">
        <v>4</v>
      </c>
      <c r="B8" s="18" t="s">
        <v>106</v>
      </c>
      <c r="C8" s="90">
        <f>'A - Input  - ROI Model inc OH'!C11</f>
        <v>0</v>
      </c>
      <c r="D8" s="90">
        <f>'A - Input  - ROI Model inc OH'!D11</f>
        <v>0</v>
      </c>
      <c r="E8" s="90">
        <f>'A - Input  - ROI Model inc OH'!E11</f>
        <v>0</v>
      </c>
      <c r="F8" s="90">
        <f>'A - Input  - ROI Model inc OH'!F11</f>
        <v>0</v>
      </c>
      <c r="G8" s="90">
        <f>'A - Input  - ROI Model inc OH'!G11</f>
        <v>0</v>
      </c>
      <c r="H8" s="90">
        <f>'A - Input  - ROI Model inc OH'!H11</f>
        <v>0</v>
      </c>
      <c r="I8" s="90">
        <f>'A - Input  - ROI Model inc OH'!I11</f>
        <v>0</v>
      </c>
      <c r="J8" s="90">
        <f>'A - Input  - ROI Model inc OH'!J11</f>
        <v>0</v>
      </c>
      <c r="K8" s="64">
        <f>SUM(C8:J8)</f>
        <v>0</v>
      </c>
    </row>
    <row r="9" spans="1:14" hidden="1" x14ac:dyDescent="0.25">
      <c r="A9" s="47">
        <v>5</v>
      </c>
      <c r="B9" s="18" t="s">
        <v>107</v>
      </c>
      <c r="C9" s="90">
        <f>'A - Input  - ROI Model inc OH'!C12</f>
        <v>0</v>
      </c>
      <c r="D9" s="90">
        <f>'A - Input  - ROI Model inc OH'!D12</f>
        <v>0</v>
      </c>
      <c r="E9" s="90">
        <f>'A - Input  - ROI Model inc OH'!E12</f>
        <v>0</v>
      </c>
      <c r="F9" s="90">
        <f>'A - Input  - ROI Model inc OH'!F12</f>
        <v>0</v>
      </c>
      <c r="G9" s="90">
        <f>'A - Input  - ROI Model inc OH'!G12</f>
        <v>0</v>
      </c>
      <c r="H9" s="90">
        <f>'A - Input  - ROI Model inc OH'!H12</f>
        <v>0</v>
      </c>
      <c r="I9" s="90">
        <f>'A - Input  - ROI Model inc OH'!I12</f>
        <v>0</v>
      </c>
      <c r="J9" s="90">
        <f>'A - Input  - ROI Model inc OH'!J12</f>
        <v>0</v>
      </c>
      <c r="K9" s="61" cm="1">
        <f t="array" ref="K9">AVERAGE(IF(ISNUMBER(C9:J9), C9:J9))</f>
        <v>0</v>
      </c>
    </row>
    <row r="10" spans="1:14" hidden="1" x14ac:dyDescent="0.25">
      <c r="A10" s="47">
        <v>6</v>
      </c>
      <c r="B10" s="18" t="s">
        <v>17</v>
      </c>
      <c r="C10" s="90">
        <f>'A - Input  - ROI Model inc OH'!C13</f>
        <v>0</v>
      </c>
      <c r="D10" s="90">
        <f>'A - Input  - ROI Model inc OH'!D13</f>
        <v>0</v>
      </c>
      <c r="E10" s="90">
        <f>'A - Input  - ROI Model inc OH'!E13</f>
        <v>0</v>
      </c>
      <c r="F10" s="90">
        <f>'A - Input  - ROI Model inc OH'!F13</f>
        <v>0</v>
      </c>
      <c r="G10" s="90">
        <f>'A - Input  - ROI Model inc OH'!G13</f>
        <v>0</v>
      </c>
      <c r="H10" s="90">
        <f>'A - Input  - ROI Model inc OH'!H13</f>
        <v>0</v>
      </c>
      <c r="I10" s="90">
        <f>'A - Input  - ROI Model inc OH'!I13</f>
        <v>0</v>
      </c>
      <c r="J10" s="90">
        <f>'A - Input  - ROI Model inc OH'!J13</f>
        <v>0</v>
      </c>
      <c r="K10" s="62" cm="1">
        <f t="array" ref="K10">AVERAGE(IF(ISNUMBER(C10:J10), C10:J10))</f>
        <v>0</v>
      </c>
    </row>
    <row r="11" spans="1:14" hidden="1" x14ac:dyDescent="0.25">
      <c r="A11" s="47">
        <v>7</v>
      </c>
      <c r="B11" s="18" t="s">
        <v>18</v>
      </c>
      <c r="C11" s="90">
        <f>'A - Input  - ROI Model inc OH'!C14</f>
        <v>0</v>
      </c>
      <c r="D11" s="90">
        <f>'A - Input  - ROI Model inc OH'!D14</f>
        <v>0</v>
      </c>
      <c r="E11" s="90">
        <f>'A - Input  - ROI Model inc OH'!E14</f>
        <v>0</v>
      </c>
      <c r="F11" s="90">
        <f>'A - Input  - ROI Model inc OH'!F14</f>
        <v>0</v>
      </c>
      <c r="G11" s="90">
        <f>'A - Input  - ROI Model inc OH'!G14</f>
        <v>0</v>
      </c>
      <c r="H11" s="90">
        <f>'A - Input  - ROI Model inc OH'!H14</f>
        <v>0</v>
      </c>
      <c r="I11" s="90">
        <f>'A - Input  - ROI Model inc OH'!I14</f>
        <v>0</v>
      </c>
      <c r="J11" s="90">
        <f>'A - Input  - ROI Model inc OH'!J14</f>
        <v>0</v>
      </c>
      <c r="K11" s="62" cm="1">
        <f t="array" ref="K11">AVERAGE(IF(ISNUMBER(C11:J11), C11:J11))</f>
        <v>0</v>
      </c>
    </row>
    <row r="12" spans="1:14" x14ac:dyDescent="0.25">
      <c r="A12" s="47">
        <v>8</v>
      </c>
      <c r="B12" s="18" t="s">
        <v>108</v>
      </c>
      <c r="C12" s="90">
        <f>'A - Input  - ROI Model inc OH'!C15</f>
        <v>0</v>
      </c>
      <c r="D12" s="90">
        <f>'A - Input  - ROI Model inc OH'!D15</f>
        <v>0</v>
      </c>
      <c r="E12" s="90">
        <f>'A - Input  - ROI Model inc OH'!E15</f>
        <v>0</v>
      </c>
      <c r="F12" s="90">
        <f>'A - Input  - ROI Model inc OH'!F15</f>
        <v>0</v>
      </c>
      <c r="G12" s="90">
        <f>'A - Input  - ROI Model inc OH'!G15</f>
        <v>0</v>
      </c>
      <c r="H12" s="90">
        <f>'A - Input  - ROI Model inc OH'!H15</f>
        <v>0</v>
      </c>
      <c r="I12" s="90">
        <f>'A - Input  - ROI Model inc OH'!I15</f>
        <v>0</v>
      </c>
      <c r="J12" s="90">
        <f>'A - Input  - ROI Model inc OH'!J15</f>
        <v>0</v>
      </c>
      <c r="K12" s="63" cm="1">
        <f t="array" ref="K12">AVERAGE(IF(ISNUMBER(C12:J12), C12:J12))</f>
        <v>0</v>
      </c>
    </row>
    <row r="13" spans="1:14" x14ac:dyDescent="0.25">
      <c r="A13" s="47">
        <v>9</v>
      </c>
      <c r="B13" s="18" t="s">
        <v>19</v>
      </c>
      <c r="C13" s="90">
        <f>'A - Input  - ROI Model inc OH'!C16</f>
        <v>0</v>
      </c>
      <c r="D13" s="90">
        <f>'A - Input  - ROI Model inc OH'!D16</f>
        <v>0</v>
      </c>
      <c r="E13" s="90">
        <f>'A - Input  - ROI Model inc OH'!E16</f>
        <v>0</v>
      </c>
      <c r="F13" s="90">
        <f>'A - Input  - ROI Model inc OH'!F16</f>
        <v>0</v>
      </c>
      <c r="G13" s="90">
        <f>'A - Input  - ROI Model inc OH'!G16</f>
        <v>0</v>
      </c>
      <c r="H13" s="90">
        <f>'A - Input  - ROI Model inc OH'!H16</f>
        <v>0</v>
      </c>
      <c r="I13" s="90">
        <f>'A - Input  - ROI Model inc OH'!I16</f>
        <v>0</v>
      </c>
      <c r="J13" s="90">
        <f>'A - Input  - ROI Model inc OH'!J16</f>
        <v>0</v>
      </c>
      <c r="K13" s="63" cm="1">
        <f t="array" ref="K13">AVERAGE(IF(ISNUMBER(C13:J13), C13:J13))</f>
        <v>0</v>
      </c>
    </row>
    <row r="14" spans="1:14" x14ac:dyDescent="0.25">
      <c r="A14" s="47">
        <v>10</v>
      </c>
      <c r="B14" s="18" t="s">
        <v>20</v>
      </c>
      <c r="C14" s="90">
        <f>'A - Input  - ROI Model inc OH'!C17</f>
        <v>0</v>
      </c>
      <c r="D14" s="90">
        <f>'A - Input  - ROI Model inc OH'!D17</f>
        <v>0</v>
      </c>
      <c r="E14" s="90">
        <f>'A - Input  - ROI Model inc OH'!E17</f>
        <v>0</v>
      </c>
      <c r="F14" s="90">
        <f>'A - Input  - ROI Model inc OH'!F17</f>
        <v>0</v>
      </c>
      <c r="G14" s="90">
        <f>'A - Input  - ROI Model inc OH'!G17</f>
        <v>0</v>
      </c>
      <c r="H14" s="90">
        <f>'A - Input  - ROI Model inc OH'!H17</f>
        <v>0</v>
      </c>
      <c r="I14" s="90">
        <f>'A - Input  - ROI Model inc OH'!I17</f>
        <v>0</v>
      </c>
      <c r="J14" s="90">
        <f>'A - Input  - ROI Model inc OH'!J17</f>
        <v>0</v>
      </c>
      <c r="K14" s="65">
        <f>SUM(C14:J14)</f>
        <v>0</v>
      </c>
    </row>
    <row r="15" spans="1:14" hidden="1" x14ac:dyDescent="0.25">
      <c r="A15" s="47">
        <v>11</v>
      </c>
      <c r="B15" s="18" t="s">
        <v>21</v>
      </c>
      <c r="C15" s="91"/>
      <c r="D15" s="91"/>
      <c r="E15" s="91"/>
      <c r="F15" s="91"/>
      <c r="G15" s="91"/>
      <c r="H15" s="91"/>
      <c r="I15" s="91"/>
      <c r="J15" s="92"/>
      <c r="K15" s="63"/>
    </row>
    <row r="16" spans="1:14" x14ac:dyDescent="0.25">
      <c r="A16" s="47">
        <v>12</v>
      </c>
      <c r="B16" s="18" t="s">
        <v>22</v>
      </c>
      <c r="C16" s="91">
        <f>SUM((C12+C13+C15)*C8)+C14</f>
        <v>0</v>
      </c>
      <c r="D16" s="91">
        <f t="shared" ref="D16:J16" si="0">SUM((D12+D13+D15)*D8)+D14</f>
        <v>0</v>
      </c>
      <c r="E16" s="91">
        <f t="shared" si="0"/>
        <v>0</v>
      </c>
      <c r="F16" s="91">
        <f t="shared" si="0"/>
        <v>0</v>
      </c>
      <c r="G16" s="91">
        <f t="shared" si="0"/>
        <v>0</v>
      </c>
      <c r="H16" s="91">
        <f t="shared" si="0"/>
        <v>0</v>
      </c>
      <c r="I16" s="91">
        <f t="shared" si="0"/>
        <v>0</v>
      </c>
      <c r="J16" s="91">
        <f t="shared" si="0"/>
        <v>0</v>
      </c>
      <c r="K16" s="65">
        <f t="shared" ref="K16:K17" si="1">SUM(C16:J16)</f>
        <v>0</v>
      </c>
    </row>
    <row r="17" spans="1:12" x14ac:dyDescent="0.25">
      <c r="A17" s="47">
        <v>13</v>
      </c>
      <c r="B17" s="18" t="s">
        <v>109</v>
      </c>
      <c r="C17" s="91">
        <f>'A - Input  - ROI Model inc OH'!C20</f>
        <v>0</v>
      </c>
      <c r="D17" s="91">
        <f>'A - Input  - ROI Model inc OH'!D20</f>
        <v>0</v>
      </c>
      <c r="E17" s="91">
        <f>'A - Input  - ROI Model inc OH'!E20</f>
        <v>0</v>
      </c>
      <c r="F17" s="91">
        <f>'A - Input  - ROI Model inc OH'!F20</f>
        <v>0</v>
      </c>
      <c r="G17" s="91">
        <f>'A - Input  - ROI Model inc OH'!G20</f>
        <v>0</v>
      </c>
      <c r="H17" s="91">
        <f>'A - Input  - ROI Model inc OH'!H20</f>
        <v>0</v>
      </c>
      <c r="I17" s="91">
        <f>'A - Input  - ROI Model inc OH'!I20</f>
        <v>0</v>
      </c>
      <c r="J17" s="91">
        <f>'A - Input  - ROI Model inc OH'!J20</f>
        <v>0</v>
      </c>
      <c r="K17" s="65">
        <f t="shared" si="1"/>
        <v>0</v>
      </c>
      <c r="L17" t="s">
        <v>23</v>
      </c>
    </row>
    <row r="18" spans="1:12" x14ac:dyDescent="0.25">
      <c r="A18" s="47">
        <v>14</v>
      </c>
      <c r="B18" s="18" t="s">
        <v>24</v>
      </c>
      <c r="C18" s="91">
        <f>SUM(C17-C16)</f>
        <v>0</v>
      </c>
      <c r="D18" s="91">
        <f t="shared" ref="D18:J18" si="2">SUM(D17-D16)</f>
        <v>0</v>
      </c>
      <c r="E18" s="91">
        <f t="shared" si="2"/>
        <v>0</v>
      </c>
      <c r="F18" s="91">
        <f t="shared" si="2"/>
        <v>0</v>
      </c>
      <c r="G18" s="91">
        <f t="shared" si="2"/>
        <v>0</v>
      </c>
      <c r="H18" s="91">
        <f t="shared" si="2"/>
        <v>0</v>
      </c>
      <c r="I18" s="91">
        <f t="shared" si="2"/>
        <v>0</v>
      </c>
      <c r="J18" s="91">
        <f t="shared" si="2"/>
        <v>0</v>
      </c>
      <c r="K18" s="65">
        <f>SUM(C18:J18)</f>
        <v>0</v>
      </c>
    </row>
    <row r="19" spans="1:12" ht="15.75" thickBot="1" x14ac:dyDescent="0.3">
      <c r="A19" s="47"/>
      <c r="B19" s="18"/>
      <c r="C19" s="93"/>
      <c r="D19" s="93"/>
      <c r="E19" s="93"/>
      <c r="F19" s="93"/>
      <c r="G19" s="93"/>
      <c r="H19" s="93"/>
      <c r="I19" s="93"/>
      <c r="J19" s="94"/>
      <c r="K19" s="79"/>
    </row>
    <row r="20" spans="1:12" x14ac:dyDescent="0.25">
      <c r="A20" s="46">
        <v>15</v>
      </c>
      <c r="B20" s="82" t="s">
        <v>100</v>
      </c>
      <c r="C20" s="83">
        <f t="shared" ref="C20:K20" si="3">IFERROR((C17-C16)/C16*1,0)</f>
        <v>0</v>
      </c>
      <c r="D20" s="83">
        <f t="shared" si="3"/>
        <v>0</v>
      </c>
      <c r="E20" s="83">
        <f t="shared" si="3"/>
        <v>0</v>
      </c>
      <c r="F20" s="83">
        <f t="shared" si="3"/>
        <v>0</v>
      </c>
      <c r="G20" s="83">
        <f t="shared" si="3"/>
        <v>0</v>
      </c>
      <c r="H20" s="83">
        <f t="shared" si="3"/>
        <v>0</v>
      </c>
      <c r="I20" s="83">
        <f t="shared" si="3"/>
        <v>0</v>
      </c>
      <c r="J20" s="84">
        <f t="shared" si="3"/>
        <v>0</v>
      </c>
      <c r="K20" s="85">
        <f t="shared" si="3"/>
        <v>0</v>
      </c>
    </row>
    <row r="21" spans="1:12" ht="15.75" thickBot="1" x14ac:dyDescent="0.3">
      <c r="A21" s="48">
        <v>16</v>
      </c>
      <c r="B21" s="86" t="s">
        <v>99</v>
      </c>
      <c r="C21" s="87">
        <f t="shared" ref="C21:K21" si="4">IFERROR((C17-C16)/C17*1,0)</f>
        <v>0</v>
      </c>
      <c r="D21" s="87">
        <f t="shared" si="4"/>
        <v>0</v>
      </c>
      <c r="E21" s="87">
        <f t="shared" si="4"/>
        <v>0</v>
      </c>
      <c r="F21" s="87">
        <f t="shared" si="4"/>
        <v>0</v>
      </c>
      <c r="G21" s="87">
        <f t="shared" si="4"/>
        <v>0</v>
      </c>
      <c r="H21" s="87">
        <f t="shared" si="4"/>
        <v>0</v>
      </c>
      <c r="I21" s="87">
        <f t="shared" si="4"/>
        <v>0</v>
      </c>
      <c r="J21" s="88">
        <f t="shared" si="4"/>
        <v>0</v>
      </c>
      <c r="K21" s="89">
        <f t="shared" si="4"/>
        <v>0</v>
      </c>
    </row>
    <row r="22" spans="1:12" x14ac:dyDescent="0.25">
      <c r="A22" s="47"/>
      <c r="B22" s="18"/>
      <c r="C22" s="72"/>
      <c r="D22" s="72"/>
      <c r="E22" s="72"/>
      <c r="F22" s="72"/>
      <c r="G22" s="72"/>
      <c r="H22" s="72"/>
      <c r="I22" s="72"/>
      <c r="J22" s="80"/>
      <c r="K22" s="81"/>
    </row>
    <row r="23" spans="1:12" x14ac:dyDescent="0.25">
      <c r="A23" s="47"/>
      <c r="B23" s="18"/>
      <c r="C23" s="37"/>
      <c r="D23" s="37"/>
      <c r="E23" s="37"/>
      <c r="F23" s="37"/>
      <c r="G23" s="37"/>
      <c r="H23" s="37"/>
      <c r="I23" s="37"/>
      <c r="J23" s="55"/>
      <c r="K23" s="59"/>
    </row>
    <row r="24" spans="1:12" x14ac:dyDescent="0.25">
      <c r="A24" s="47">
        <v>17</v>
      </c>
      <c r="B24" s="18" t="s">
        <v>101</v>
      </c>
      <c r="C24" s="9">
        <f t="shared" ref="C24:K24" si="5">IFERROR(C18/C8,0)</f>
        <v>0</v>
      </c>
      <c r="D24" s="9">
        <f t="shared" si="5"/>
        <v>0</v>
      </c>
      <c r="E24" s="9">
        <f t="shared" si="5"/>
        <v>0</v>
      </c>
      <c r="F24" s="9">
        <f t="shared" si="5"/>
        <v>0</v>
      </c>
      <c r="G24" s="9">
        <f t="shared" si="5"/>
        <v>0</v>
      </c>
      <c r="H24" s="9">
        <f t="shared" si="5"/>
        <v>0</v>
      </c>
      <c r="I24" s="9">
        <f t="shared" si="5"/>
        <v>0</v>
      </c>
      <c r="J24" s="53">
        <f t="shared" si="5"/>
        <v>0</v>
      </c>
      <c r="K24" s="59">
        <f t="shared" si="5"/>
        <v>0</v>
      </c>
    </row>
    <row r="25" spans="1:12" ht="15.75" thickBot="1" x14ac:dyDescent="0.3">
      <c r="A25" s="48">
        <v>18</v>
      </c>
      <c r="B25" s="19" t="s">
        <v>25</v>
      </c>
      <c r="C25" s="43">
        <f>IFERROR(C24/C12,0)</f>
        <v>0</v>
      </c>
      <c r="D25" s="43">
        <f t="shared" ref="D25:J25" si="6">IFERROR((ABS(D42)-ABS(D43))/ABS(D42), 0)</f>
        <v>0</v>
      </c>
      <c r="E25" s="43">
        <f t="shared" si="6"/>
        <v>0</v>
      </c>
      <c r="F25" s="43">
        <f t="shared" si="6"/>
        <v>0</v>
      </c>
      <c r="G25" s="43">
        <f t="shared" si="6"/>
        <v>0</v>
      </c>
      <c r="H25" s="43">
        <f t="shared" si="6"/>
        <v>0</v>
      </c>
      <c r="I25" s="43">
        <f t="shared" si="6"/>
        <v>0</v>
      </c>
      <c r="J25" s="43">
        <f t="shared" si="6"/>
        <v>0</v>
      </c>
      <c r="K25" s="67">
        <f t="shared" ref="K25" si="7">IFERROR(K24/K12,0)</f>
        <v>0</v>
      </c>
    </row>
    <row r="26" spans="1:12" ht="15.75" thickBot="1" x14ac:dyDescent="0.3">
      <c r="K26" s="45"/>
    </row>
    <row r="27" spans="1:12" ht="15.75" thickBot="1" x14ac:dyDescent="0.3">
      <c r="A27" s="68"/>
      <c r="B27" s="32" t="s">
        <v>114</v>
      </c>
      <c r="C27" s="12"/>
      <c r="D27" s="12"/>
      <c r="E27" s="12"/>
      <c r="F27" s="12"/>
      <c r="G27" s="12"/>
      <c r="H27" s="12"/>
      <c r="I27" s="12"/>
      <c r="J27" s="12"/>
      <c r="K27" s="44"/>
    </row>
    <row r="28" spans="1:12" x14ac:dyDescent="0.25">
      <c r="A28">
        <v>19</v>
      </c>
      <c r="B28" t="s">
        <v>26</v>
      </c>
      <c r="C28" s="98" t="str">
        <f>'A - Input  - ROI Model inc OH'!C31</f>
        <v>Small</v>
      </c>
      <c r="D28" s="98" t="str">
        <f>'A - Input  - ROI Model inc OH'!D31</f>
        <v>Small</v>
      </c>
      <c r="E28" s="98" t="str">
        <f>'A - Input  - ROI Model inc OH'!E31</f>
        <v>Small</v>
      </c>
      <c r="F28" s="98" t="str">
        <f>'A - Input  - ROI Model inc OH'!F31</f>
        <v>Small</v>
      </c>
      <c r="G28" s="98" t="str">
        <f>'A - Input  - ROI Model inc OH'!G31</f>
        <v>Small</v>
      </c>
      <c r="H28" s="98" t="str">
        <f>'A - Input  - ROI Model inc OH'!H31</f>
        <v>Small</v>
      </c>
      <c r="I28" s="98" t="str">
        <f>'A - Input  - ROI Model inc OH'!I31</f>
        <v>Small</v>
      </c>
      <c r="J28" s="98" t="str">
        <f>'A - Input  - ROI Model inc OH'!J31</f>
        <v>Small</v>
      </c>
      <c r="K28" s="57"/>
    </row>
    <row r="29" spans="1:12" x14ac:dyDescent="0.25">
      <c r="A29">
        <v>20</v>
      </c>
      <c r="B29" t="s">
        <v>29</v>
      </c>
      <c r="C29" s="10">
        <f>IF(C28="National",'C - Optional ROI Variables'!$F$5,IF(C28="Large",'C - Optional ROI Variables'!$F$6,IF(C28="Medium",'C - Optional ROI Variables'!$F$7,IF(C28="Small",'C - Optional ROI Variables'!$F$8,0))))</f>
        <v>1</v>
      </c>
      <c r="D29" s="10">
        <f>IF(D28="National",'C - Optional ROI Variables'!$F$5,IF(D28="Large",'C - Optional ROI Variables'!$F$6,IF(D28="Medium",'C - Optional ROI Variables'!$F$7,IF(D28="Small",'C - Optional ROI Variables'!$F$8,0))))</f>
        <v>1</v>
      </c>
      <c r="E29" s="10">
        <f>IF(E28="National",'C - Optional ROI Variables'!$F$5,IF(E28="Large",'C - Optional ROI Variables'!$F$6,IF(E28="Medium",'C - Optional ROI Variables'!$F$7,IF(E28="Small",'C - Optional ROI Variables'!$F$8,0))))</f>
        <v>1</v>
      </c>
      <c r="F29" s="10">
        <f>IF(F28="National",'C - Optional ROI Variables'!$F$5,IF(F28="Large",'C - Optional ROI Variables'!$F$6,IF(F28="Medium",'C - Optional ROI Variables'!$F$7,IF(F28="Small",'C - Optional ROI Variables'!$F$8,0))))</f>
        <v>1</v>
      </c>
      <c r="G29" s="10">
        <f>IF(G28="National",'C - Optional ROI Variables'!$F$5,IF(G28="Large",'C - Optional ROI Variables'!$F$6,IF(G28="Medium",'C - Optional ROI Variables'!$F$7,IF(G28="Small",'C - Optional ROI Variables'!$F$8,0))))</f>
        <v>1</v>
      </c>
      <c r="H29" s="10">
        <f>IF(H28="National",'C - Optional ROI Variables'!$F$5,IF(H28="Large",'C - Optional ROI Variables'!$F$6,IF(H28="Medium",'C - Optional ROI Variables'!$F$7,IF(H28="Small",'C - Optional ROI Variables'!$F$8,0))))</f>
        <v>1</v>
      </c>
      <c r="I29" s="10">
        <f>IF(I28="National",'C - Optional ROI Variables'!$F$5,IF(I28="Large",'C - Optional ROI Variables'!$F$6,IF(I28="Medium",'C - Optional ROI Variables'!$F$7,IF(I28="Small",'C - Optional ROI Variables'!$F$8,0))))</f>
        <v>1</v>
      </c>
      <c r="J29" s="75">
        <f>IF(J28="National",'C - Optional ROI Variables'!$F$5,IF(J28="Large",'C - Optional ROI Variables'!$F$6,IF(J28="Medium",'C - Optional ROI Variables'!$F$7,IF(J28="Small",'C - Optional ROI Variables'!$F$8,0))))</f>
        <v>1</v>
      </c>
      <c r="K29" s="62" cm="1">
        <f t="array" ref="K29">AVERAGE(IF(ISNUMBER(C29:J29), C29:J29))</f>
        <v>1</v>
      </c>
    </row>
    <row r="30" spans="1:12" x14ac:dyDescent="0.25">
      <c r="A30">
        <v>21</v>
      </c>
      <c r="B30" t="s">
        <v>30</v>
      </c>
      <c r="C30" s="69">
        <f>IF(C11=0,'C - Optional ROI Variables'!$F$15,IF(C11=1,'C - Optional ROI Variables'!$F$14,IF(C11=2,'C - Optional ROI Variables'!$F$13,IF(C11=3,'C - Optional ROI Variables'!$F$12,IF(C11=4,'C - Optional ROI Variables'!$F$11,0)))))*C29</f>
        <v>0</v>
      </c>
      <c r="D30" s="69">
        <f>IF(D11=0,'C - Optional ROI Variables'!$F$15,IF(D11=1,'C - Optional ROI Variables'!$F$14,IF(D11=2,'C - Optional ROI Variables'!$F$13,IF(D11=3,'C - Optional ROI Variables'!$F$12,IF(D11=4,'C - Optional ROI Variables'!$F$11,0)))))*D29</f>
        <v>0</v>
      </c>
      <c r="E30" s="69">
        <f>IF(E11=0,'C - Optional ROI Variables'!$F$15,IF(E11=1,'C - Optional ROI Variables'!$F$14,IF(E11=2,'C - Optional ROI Variables'!$F$13,IF(E11=3,'C - Optional ROI Variables'!$F$12,IF(E11=4,'C - Optional ROI Variables'!$F$11,0)))))*E29</f>
        <v>0</v>
      </c>
      <c r="F30" s="69">
        <f>IF(F11=0,'C - Optional ROI Variables'!$F$15,IF(F11=1,'C - Optional ROI Variables'!$F$14,IF(F11=2,'C - Optional ROI Variables'!$F$13,IF(F11=3,'C - Optional ROI Variables'!$F$12,IF(F11=4,'C - Optional ROI Variables'!$F$11,0)))))*F29</f>
        <v>0</v>
      </c>
      <c r="G30" s="69">
        <f>IF(G11=0,'C - Optional ROI Variables'!$F$15,IF(G11=1,'C - Optional ROI Variables'!$F$14,IF(G11=2,'C - Optional ROI Variables'!$F$13,IF(G11=3,'C - Optional ROI Variables'!$F$12,IF(G11=4,'C - Optional ROI Variables'!$F$11,0)))))*G29</f>
        <v>0</v>
      </c>
      <c r="H30" s="69">
        <f>IF(H11=0,'C - Optional ROI Variables'!$F$15,IF(H11=1,'C - Optional ROI Variables'!$F$14,IF(H11=2,'C - Optional ROI Variables'!$F$13,IF(H11=3,'C - Optional ROI Variables'!$F$12,IF(H11=4,'C - Optional ROI Variables'!$F$11,0)))))*H29</f>
        <v>0</v>
      </c>
      <c r="I30" s="69">
        <f>IF(I11=0,'C - Optional ROI Variables'!$F$15,IF(I11=1,'C - Optional ROI Variables'!$F$14,IF(I11=2,'C - Optional ROI Variables'!$F$13,IF(I11=3,'C - Optional ROI Variables'!$F$12,IF(I11=4,'C - Optional ROI Variables'!$F$11,0)))))*I29</f>
        <v>0</v>
      </c>
      <c r="J30" s="76">
        <f>IF(J11=0,'C - Optional ROI Variables'!$F$15,IF(J11=1,'C - Optional ROI Variables'!$F$14,IF(J11=2,'C - Optional ROI Variables'!$F$13,IF(J11=3,'C - Optional ROI Variables'!$F$12,IF(J11=4,'C - Optional ROI Variables'!$F$11,0)))))*J29</f>
        <v>0</v>
      </c>
      <c r="K30" s="62" cm="1">
        <f t="array" ref="K30">AVERAGE(IF(ISNUMBER(C30:J30), C30:J30))</f>
        <v>0</v>
      </c>
    </row>
    <row r="31" spans="1:12" x14ac:dyDescent="0.25">
      <c r="A31">
        <v>22</v>
      </c>
      <c r="B31" t="s">
        <v>31</v>
      </c>
      <c r="C31" s="69">
        <f>IF(AND(C9&gt;=0, C9&lt;='C - Optional ROI Variables'!$F$20), 0, IF(AND(C9&gt;=0.51, C9&lt;=0.75), 'C - Optional ROI Variables'!$F$19, IF(AND(C9&gt;=0.76, C9&lt;=1), 'C - Optional ROI Variables'!$F$18, "Out of range")))</f>
        <v>0</v>
      </c>
      <c r="D31" s="69">
        <f>IF(AND(D9&gt;=0, D9&lt;='C - Optional ROI Variables'!$F$20), 0, IF(AND(D9&gt;=0.51, D9&lt;=0.75), 'C - Optional ROI Variables'!$F$19, IF(AND(D9&gt;=0.76, D9&lt;=1), 'C - Optional ROI Variables'!$F$18, "Out of range")))</f>
        <v>0</v>
      </c>
      <c r="E31" s="69">
        <f>IF(AND(E9&gt;=0, E9&lt;='C - Optional ROI Variables'!$F$20), 0, IF(AND(E9&gt;=0.51, E9&lt;=0.75), 'C - Optional ROI Variables'!$F$19, IF(AND(E9&gt;=0.76, E9&lt;=1), 'C - Optional ROI Variables'!$F$18, "Out of range")))</f>
        <v>0</v>
      </c>
      <c r="F31" s="69">
        <f>IF(AND(F9&gt;=0, F9&lt;='C - Optional ROI Variables'!$F$20), 0, IF(AND(F9&gt;=0.51, F9&lt;=0.75), 'C - Optional ROI Variables'!$F$19, IF(AND(F9&gt;=0.76, F9&lt;=1), 'C - Optional ROI Variables'!$F$18, "Out of range")))</f>
        <v>0</v>
      </c>
      <c r="G31" s="69">
        <f>IF(AND(G9&gt;=0, G9&lt;='C - Optional ROI Variables'!$F$20), 0, IF(AND(G9&gt;=0.51, G9&lt;=0.75), 'C - Optional ROI Variables'!$F$19, IF(AND(G9&gt;=0.76, G9&lt;=1), 'C - Optional ROI Variables'!$F$18, "Out of range")))</f>
        <v>0</v>
      </c>
      <c r="H31" s="69">
        <f>IF(AND(H9&gt;=0, H9&lt;='C - Optional ROI Variables'!$F$20), 0, IF(AND(H9&gt;=0.51, H9&lt;=0.75), 'C - Optional ROI Variables'!$F$19, IF(AND(H9&gt;=0.76, H9&lt;=1), 'C - Optional ROI Variables'!$F$18, "Out of range")))</f>
        <v>0</v>
      </c>
      <c r="I31" s="69">
        <f>IF(AND(I9&gt;=0, I9&lt;='C - Optional ROI Variables'!$F$20), 0, IF(AND(I9&gt;=0.51, I9&lt;=0.75), 'C - Optional ROI Variables'!$F$19, IF(AND(I9&gt;=0.76, I9&lt;=1), 'C - Optional ROI Variables'!$F$18, "Out of range")))</f>
        <v>0</v>
      </c>
      <c r="J31" s="76">
        <f>IF(AND(J9&gt;=0, J9&lt;='C - Optional ROI Variables'!$F$20), 0, IF(AND(J9&gt;=0.51, J9&lt;=0.75), 'C - Optional ROI Variables'!$F$19, IF(AND(J9&gt;=0.76, J9&lt;=1), 'C - Optional ROI Variables'!$F$18, "Out of range")))</f>
        <v>0</v>
      </c>
      <c r="K31" s="62" cm="1">
        <f t="array" ref="K31">AVERAGE(IF(ISNUMBER(C31:J31), C31:J31))</f>
        <v>0</v>
      </c>
    </row>
    <row r="32" spans="1:12" x14ac:dyDescent="0.25">
      <c r="A32">
        <v>23</v>
      </c>
      <c r="B32" t="s">
        <v>32</v>
      </c>
      <c r="C32" s="69">
        <f>IF(C10=0,'C - Optional ROI Variables'!$F$27,IF(C10=1,'C - Optional ROI Variables'!$F$26,IF(C10=2,'C - Optional ROI Variables'!$F$25,IF(C10=3,'C - Optional ROI Variables'!$F$24,IF(C10=4,'C - Optional ROI Variables'!$F$23,0)))))</f>
        <v>0.5</v>
      </c>
      <c r="D32" s="69">
        <f>IF(D10=0,'C - Optional ROI Variables'!$F$27,IF(D10=1,'C - Optional ROI Variables'!$F$26,IF(D10=2,'C - Optional ROI Variables'!$F$25,IF(D10=3,'C - Optional ROI Variables'!$F$24,IF(D10=4,'C - Optional ROI Variables'!$F$23,0)))))</f>
        <v>0.5</v>
      </c>
      <c r="E32" s="69">
        <f>IF(E10=0,'C - Optional ROI Variables'!$F$27,IF(E10=1,'C - Optional ROI Variables'!$F$26,IF(E10=2,'C - Optional ROI Variables'!$F$25,IF(E10=3,'C - Optional ROI Variables'!$F$24,IF(E10=4,'C - Optional ROI Variables'!$F$23,0)))))</f>
        <v>0.5</v>
      </c>
      <c r="F32" s="69">
        <f>IF(F10=0,'C - Optional ROI Variables'!$F$27,IF(F10=1,'C - Optional ROI Variables'!$F$26,IF(F10=2,'C - Optional ROI Variables'!$F$25,IF(F10=3,'C - Optional ROI Variables'!$F$24,IF(F10=4,'C - Optional ROI Variables'!$F$23,0)))))</f>
        <v>0.5</v>
      </c>
      <c r="G32" s="69">
        <f>IF(G10=0,'C - Optional ROI Variables'!$F$27,IF(G10=1,'C - Optional ROI Variables'!$F$26,IF(G10=2,'C - Optional ROI Variables'!$F$25,IF(G10=3,'C - Optional ROI Variables'!$F$24,IF(G10=4,'C - Optional ROI Variables'!$F$23,0)))))</f>
        <v>0.5</v>
      </c>
      <c r="H32" s="69">
        <f>IF(H10=0,'C - Optional ROI Variables'!$F$27,IF(H10=1,'C - Optional ROI Variables'!$F$26,IF(H10=2,'C - Optional ROI Variables'!$F$25,IF(H10=3,'C - Optional ROI Variables'!$F$24,IF(H10=4,'C - Optional ROI Variables'!$F$23,0)))))</f>
        <v>0.5</v>
      </c>
      <c r="I32" s="69">
        <f>IF(I10=0,'C - Optional ROI Variables'!$F$27,IF(I10=1,'C - Optional ROI Variables'!$F$26,IF(I10=2,'C - Optional ROI Variables'!$F$25,IF(I10=3,'C - Optional ROI Variables'!$F$24,IF(I10=4,'C - Optional ROI Variables'!$F$23,0)))))</f>
        <v>0.5</v>
      </c>
      <c r="J32" s="76">
        <f>IF(J10=0,'C - Optional ROI Variables'!$F$27,IF(J10=1,'C - Optional ROI Variables'!$F$26,IF(J10=2,'C - Optional ROI Variables'!$F$25,IF(J10=3,'C - Optional ROI Variables'!$F$24,IF(J10=4,'C - Optional ROI Variables'!$F$23,0)))))</f>
        <v>0.5</v>
      </c>
      <c r="K32" s="62" cm="1">
        <f t="array" ref="K32">AVERAGE(IF(ISNUMBER(C32:J32), C32:J32))</f>
        <v>0.5</v>
      </c>
    </row>
    <row r="33" spans="1:11" x14ac:dyDescent="0.25">
      <c r="C33" s="4"/>
      <c r="D33" s="4"/>
      <c r="E33" s="4"/>
      <c r="F33" s="4"/>
      <c r="G33" s="4"/>
      <c r="H33" s="4"/>
      <c r="I33" s="4"/>
      <c r="J33" s="4"/>
      <c r="K33" s="45"/>
    </row>
    <row r="34" spans="1:11" x14ac:dyDescent="0.25">
      <c r="B34" s="70" t="s">
        <v>33</v>
      </c>
      <c r="C34" s="4"/>
      <c r="D34" s="4"/>
      <c r="E34" s="4"/>
      <c r="F34" s="4"/>
      <c r="G34" s="4"/>
      <c r="H34" s="4"/>
      <c r="I34" s="4"/>
      <c r="J34" s="4"/>
      <c r="K34" s="45"/>
    </row>
    <row r="35" spans="1:11" x14ac:dyDescent="0.25">
      <c r="A35">
        <v>24</v>
      </c>
      <c r="B35" t="s">
        <v>34</v>
      </c>
      <c r="C35" s="9">
        <f>(C24*C29*C8*C30)</f>
        <v>0</v>
      </c>
      <c r="D35" s="9">
        <f t="shared" ref="D35:J35" si="8">IF(D24*D29*D8*D30&lt;=0,0,(D24*D29*D8*D30))</f>
        <v>0</v>
      </c>
      <c r="E35" s="9">
        <f t="shared" si="8"/>
        <v>0</v>
      </c>
      <c r="F35" s="9">
        <f t="shared" si="8"/>
        <v>0</v>
      </c>
      <c r="G35" s="9">
        <f t="shared" si="8"/>
        <v>0</v>
      </c>
      <c r="H35" s="9">
        <f t="shared" si="8"/>
        <v>0</v>
      </c>
      <c r="I35" s="9">
        <f t="shared" si="8"/>
        <v>0</v>
      </c>
      <c r="J35" s="53">
        <f t="shared" si="8"/>
        <v>0</v>
      </c>
      <c r="K35" s="65">
        <f>SUM(C35:J35)</f>
        <v>0</v>
      </c>
    </row>
    <row r="36" spans="1:11" x14ac:dyDescent="0.25">
      <c r="A36">
        <v>25</v>
      </c>
      <c r="B36" t="s">
        <v>35</v>
      </c>
      <c r="C36" s="9">
        <f t="shared" ref="C36:J36" si="9">IF(C24*C31*C9*C32&lt;=0,0,(C24*C31*C9*C32))</f>
        <v>0</v>
      </c>
      <c r="D36" s="9">
        <f t="shared" si="9"/>
        <v>0</v>
      </c>
      <c r="E36" s="9">
        <f t="shared" si="9"/>
        <v>0</v>
      </c>
      <c r="F36" s="9">
        <f t="shared" si="9"/>
        <v>0</v>
      </c>
      <c r="G36" s="9">
        <f t="shared" si="9"/>
        <v>0</v>
      </c>
      <c r="H36" s="9">
        <f t="shared" si="9"/>
        <v>0</v>
      </c>
      <c r="I36" s="9">
        <f t="shared" si="9"/>
        <v>0</v>
      </c>
      <c r="J36" s="53">
        <f t="shared" si="9"/>
        <v>0</v>
      </c>
      <c r="K36" s="65">
        <f t="shared" ref="K36:K37" si="10">SUM(C36:J36)</f>
        <v>0</v>
      </c>
    </row>
    <row r="37" spans="1:11" x14ac:dyDescent="0.25">
      <c r="A37">
        <v>26</v>
      </c>
      <c r="B37" t="s">
        <v>36</v>
      </c>
      <c r="C37" s="9">
        <f t="shared" ref="C37:J37" si="11">C36*C8</f>
        <v>0</v>
      </c>
      <c r="D37" s="9">
        <f t="shared" si="11"/>
        <v>0</v>
      </c>
      <c r="E37" s="9">
        <f t="shared" si="11"/>
        <v>0</v>
      </c>
      <c r="F37" s="9">
        <f t="shared" si="11"/>
        <v>0</v>
      </c>
      <c r="G37" s="9">
        <f t="shared" si="11"/>
        <v>0</v>
      </c>
      <c r="H37" s="9">
        <f t="shared" si="11"/>
        <v>0</v>
      </c>
      <c r="I37" s="9">
        <f t="shared" si="11"/>
        <v>0</v>
      </c>
      <c r="J37" s="53">
        <f t="shared" si="11"/>
        <v>0</v>
      </c>
      <c r="K37" s="65">
        <f t="shared" si="10"/>
        <v>0</v>
      </c>
    </row>
    <row r="38" spans="1:11" x14ac:dyDescent="0.25">
      <c r="A38">
        <v>27</v>
      </c>
      <c r="B38" t="s">
        <v>37</v>
      </c>
      <c r="C38" s="9">
        <f t="shared" ref="C38:J38" si="12">C35+C37</f>
        <v>0</v>
      </c>
      <c r="D38" s="9">
        <f t="shared" si="12"/>
        <v>0</v>
      </c>
      <c r="E38" s="9">
        <f t="shared" si="12"/>
        <v>0</v>
      </c>
      <c r="F38" s="9">
        <f t="shared" si="12"/>
        <v>0</v>
      </c>
      <c r="G38" s="9">
        <f t="shared" si="12"/>
        <v>0</v>
      </c>
      <c r="H38" s="9">
        <f t="shared" si="12"/>
        <v>0</v>
      </c>
      <c r="I38" s="9">
        <f t="shared" si="12"/>
        <v>0</v>
      </c>
      <c r="J38" s="53">
        <f t="shared" si="12"/>
        <v>0</v>
      </c>
      <c r="K38" s="65">
        <f>SUM(C38:J38)</f>
        <v>0</v>
      </c>
    </row>
    <row r="39" spans="1:11" x14ac:dyDescent="0.25">
      <c r="A39">
        <v>28</v>
      </c>
      <c r="B39" t="s">
        <v>38</v>
      </c>
      <c r="C39" s="41">
        <f t="shared" ref="C39:K39" si="13">IFERROR(C38/C16,0)</f>
        <v>0</v>
      </c>
      <c r="D39" s="41">
        <f t="shared" si="13"/>
        <v>0</v>
      </c>
      <c r="E39" s="41">
        <f t="shared" si="13"/>
        <v>0</v>
      </c>
      <c r="F39" s="41">
        <f t="shared" si="13"/>
        <v>0</v>
      </c>
      <c r="G39" s="41">
        <f t="shared" si="13"/>
        <v>0</v>
      </c>
      <c r="H39" s="41">
        <f t="shared" si="13"/>
        <v>0</v>
      </c>
      <c r="I39" s="41">
        <f t="shared" si="13"/>
        <v>0</v>
      </c>
      <c r="J39" s="54">
        <f t="shared" si="13"/>
        <v>0</v>
      </c>
      <c r="K39" s="66">
        <f t="shared" si="13"/>
        <v>0</v>
      </c>
    </row>
    <row r="40" spans="1:11" x14ac:dyDescent="0.25">
      <c r="A40">
        <v>29</v>
      </c>
      <c r="B40" t="s">
        <v>39</v>
      </c>
      <c r="C40" s="41">
        <f t="shared" ref="C40:K40" si="14">IFERROR(C38/C17,0)</f>
        <v>0</v>
      </c>
      <c r="D40" s="41">
        <f t="shared" si="14"/>
        <v>0</v>
      </c>
      <c r="E40" s="41">
        <f t="shared" si="14"/>
        <v>0</v>
      </c>
      <c r="F40" s="41">
        <f t="shared" si="14"/>
        <v>0</v>
      </c>
      <c r="G40" s="41">
        <f t="shared" si="14"/>
        <v>0</v>
      </c>
      <c r="H40" s="41">
        <f t="shared" si="14"/>
        <v>0</v>
      </c>
      <c r="I40" s="41">
        <f t="shared" si="14"/>
        <v>0</v>
      </c>
      <c r="J40" s="54">
        <f t="shared" si="14"/>
        <v>0</v>
      </c>
      <c r="K40" s="66">
        <f t="shared" si="14"/>
        <v>0</v>
      </c>
    </row>
    <row r="41" spans="1:11" x14ac:dyDescent="0.25">
      <c r="C41" s="2"/>
      <c r="D41" s="1"/>
      <c r="E41" s="1"/>
      <c r="F41" s="1"/>
      <c r="G41" s="1"/>
      <c r="H41" s="1"/>
      <c r="I41" s="1"/>
      <c r="J41" s="1"/>
      <c r="K41" s="45"/>
    </row>
    <row r="42" spans="1:11" x14ac:dyDescent="0.25">
      <c r="A42">
        <v>30</v>
      </c>
      <c r="B42" t="s">
        <v>40</v>
      </c>
      <c r="C42" s="9">
        <f>C38+C17</f>
        <v>0</v>
      </c>
      <c r="D42" s="9">
        <f>D38+D17</f>
        <v>0</v>
      </c>
      <c r="E42" s="9">
        <f t="shared" ref="E42:K42" si="15">E38+E17</f>
        <v>0</v>
      </c>
      <c r="F42" s="9">
        <f t="shared" si="15"/>
        <v>0</v>
      </c>
      <c r="G42" s="9">
        <f t="shared" si="15"/>
        <v>0</v>
      </c>
      <c r="H42" s="9">
        <f t="shared" si="15"/>
        <v>0</v>
      </c>
      <c r="I42" s="9">
        <f t="shared" si="15"/>
        <v>0</v>
      </c>
      <c r="J42" s="53">
        <f t="shared" si="15"/>
        <v>0</v>
      </c>
      <c r="K42" s="58">
        <f t="shared" si="15"/>
        <v>0</v>
      </c>
    </row>
    <row r="43" spans="1:11" x14ac:dyDescent="0.25">
      <c r="A43">
        <v>31</v>
      </c>
      <c r="B43" t="s">
        <v>41</v>
      </c>
      <c r="C43" s="9">
        <f>C16</f>
        <v>0</v>
      </c>
      <c r="D43" s="9">
        <f t="shared" ref="D43:K43" si="16">D16</f>
        <v>0</v>
      </c>
      <c r="E43" s="9">
        <f t="shared" si="16"/>
        <v>0</v>
      </c>
      <c r="F43" s="9">
        <f t="shared" si="16"/>
        <v>0</v>
      </c>
      <c r="G43" s="9">
        <f t="shared" si="16"/>
        <v>0</v>
      </c>
      <c r="H43" s="9">
        <f t="shared" si="16"/>
        <v>0</v>
      </c>
      <c r="I43" s="9">
        <f t="shared" si="16"/>
        <v>0</v>
      </c>
      <c r="J43" s="53">
        <f t="shared" si="16"/>
        <v>0</v>
      </c>
      <c r="K43" s="58">
        <f t="shared" si="16"/>
        <v>0</v>
      </c>
    </row>
    <row r="44" spans="1:11" ht="15.75" thickBot="1" x14ac:dyDescent="0.3">
      <c r="C44" s="2"/>
      <c r="D44" s="2"/>
      <c r="E44" s="2"/>
      <c r="F44" s="2"/>
      <c r="G44" s="2"/>
      <c r="H44" s="2"/>
      <c r="I44" s="2"/>
      <c r="J44" s="2"/>
      <c r="K44" s="49"/>
    </row>
    <row r="45" spans="1:11" ht="15.75" thickBot="1" x14ac:dyDescent="0.3">
      <c r="A45" s="68">
        <v>32</v>
      </c>
      <c r="B45" s="32" t="s">
        <v>42</v>
      </c>
      <c r="C45" s="73">
        <f>IFERROR((ABS(C42)-ABS(C43))/ABS(C42), 0)</f>
        <v>0</v>
      </c>
      <c r="D45" s="73">
        <f t="shared" ref="D45:J45" si="17">IFERROR((ABS(D42)-ABS(D43))/ABS(D42), 0)</f>
        <v>0</v>
      </c>
      <c r="E45" s="73">
        <f t="shared" si="17"/>
        <v>0</v>
      </c>
      <c r="F45" s="73">
        <f t="shared" si="17"/>
        <v>0</v>
      </c>
      <c r="G45" s="73">
        <f t="shared" si="17"/>
        <v>0</v>
      </c>
      <c r="H45" s="73">
        <f t="shared" si="17"/>
        <v>0</v>
      </c>
      <c r="I45" s="73">
        <f t="shared" si="17"/>
        <v>0</v>
      </c>
      <c r="J45" s="73">
        <f t="shared" si="17"/>
        <v>0</v>
      </c>
      <c r="K45" s="77">
        <f t="shared" ref="K45" si="18">IFERROR((K42-K43)/K42*1,0)</f>
        <v>0</v>
      </c>
    </row>
    <row r="46" spans="1:11" x14ac:dyDescent="0.25">
      <c r="C46" s="2"/>
      <c r="D46" s="2"/>
      <c r="E46" s="2"/>
      <c r="F46" s="2"/>
      <c r="G46" s="2"/>
      <c r="H46" s="2"/>
      <c r="I46" s="2"/>
      <c r="J46" s="2"/>
    </row>
    <row r="47" spans="1:11" x14ac:dyDescent="0.25">
      <c r="C47" s="2"/>
      <c r="D47" s="2"/>
      <c r="E47" s="2"/>
      <c r="F47" s="2"/>
      <c r="G47" s="2"/>
      <c r="H47" s="2"/>
      <c r="I47" s="2"/>
      <c r="J47" s="2"/>
    </row>
    <row r="66" spans="2:2" x14ac:dyDescent="0.25">
      <c r="B66" s="105" t="s">
        <v>112</v>
      </c>
    </row>
  </sheetData>
  <sheetProtection sheet="1" objects="1" scenarios="1"/>
  <mergeCells count="2">
    <mergeCell ref="D2:E2"/>
    <mergeCell ref="G2:H2"/>
  </mergeCells>
  <dataValidations count="1">
    <dataValidation type="list" showInputMessage="1" showErrorMessage="1" sqref="C28:J28" xr:uid="{0EA49981-B7C2-432A-B8C3-01FC843CD382}">
      <formula1>"National,Large,Medium,Small"</formula1>
    </dataValidation>
  </dataValidations>
  <pageMargins left="0.25" right="0.25" top="0.75" bottom="0.75" header="0.3" footer="0.3"/>
  <pageSetup paperSize="9" scale="63" fitToHeight="0" orientation="landscape" horizontalDpi="0" verticalDpi="0" r:id="rId1"/>
  <rowBreaks count="1" manualBreakCount="1">
    <brk id="45" max="11"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01554B-ACA9-4E7E-BE4B-375A874C6C1A}">
  <sheetPr>
    <pageSetUpPr fitToPage="1"/>
  </sheetPr>
  <dimension ref="B1:S71"/>
  <sheetViews>
    <sheetView zoomScale="80" zoomScaleNormal="80" workbookViewId="0">
      <selection activeCell="B29" sqref="B29:S44"/>
    </sheetView>
  </sheetViews>
  <sheetFormatPr defaultRowHeight="15" x14ac:dyDescent="0.25"/>
  <cols>
    <col min="2" max="2" width="9.140625" style="3"/>
    <col min="4" max="4" width="14.85546875" customWidth="1"/>
  </cols>
  <sheetData>
    <row r="1" spans="2:19" ht="15.75" thickBot="1" x14ac:dyDescent="0.3"/>
    <row r="2" spans="2:19" ht="15.75" thickBot="1" x14ac:dyDescent="0.3">
      <c r="B2" s="31"/>
      <c r="C2" s="32" t="s">
        <v>45</v>
      </c>
      <c r="D2" s="32"/>
      <c r="E2" s="32"/>
      <c r="F2" s="32"/>
      <c r="G2" s="33"/>
      <c r="H2" s="34" t="s">
        <v>46</v>
      </c>
      <c r="I2" s="32"/>
      <c r="J2" s="35"/>
      <c r="K2" s="35"/>
      <c r="L2" s="35"/>
      <c r="M2" s="35"/>
      <c r="N2" s="35"/>
      <c r="O2" s="35"/>
      <c r="P2" s="35"/>
      <c r="Q2" s="35"/>
      <c r="R2" s="35"/>
      <c r="S2" s="36"/>
    </row>
    <row r="3" spans="2:19" ht="24.95" customHeight="1" x14ac:dyDescent="0.25">
      <c r="B3" s="24"/>
      <c r="C3" s="25" t="s">
        <v>47</v>
      </c>
      <c r="D3" s="25"/>
      <c r="E3" s="131" t="s">
        <v>103</v>
      </c>
      <c r="F3" s="132"/>
      <c r="G3" s="133"/>
      <c r="H3" s="147"/>
      <c r="I3" s="148"/>
      <c r="J3" s="148"/>
      <c r="K3" s="148"/>
      <c r="L3" s="148"/>
      <c r="M3" s="148"/>
      <c r="N3" s="148"/>
      <c r="O3" s="148"/>
      <c r="P3" s="148"/>
      <c r="Q3" s="148"/>
      <c r="R3" s="148"/>
      <c r="S3" s="149"/>
    </row>
    <row r="4" spans="2:19" ht="24.95" customHeight="1" x14ac:dyDescent="0.25">
      <c r="B4" s="26">
        <v>1</v>
      </c>
      <c r="C4" s="27" t="s">
        <v>48</v>
      </c>
      <c r="D4" s="27"/>
      <c r="E4" s="134"/>
      <c r="F4" s="134"/>
      <c r="G4" s="135"/>
      <c r="H4" s="138" t="s">
        <v>49</v>
      </c>
      <c r="I4" s="139"/>
      <c r="J4" s="139"/>
      <c r="K4" s="139"/>
      <c r="L4" s="139"/>
      <c r="M4" s="139"/>
      <c r="N4" s="139"/>
      <c r="O4" s="139"/>
      <c r="P4" s="139"/>
      <c r="Q4" s="139"/>
      <c r="R4" s="139"/>
      <c r="S4" s="140"/>
    </row>
    <row r="5" spans="2:19" ht="24.95" customHeight="1" x14ac:dyDescent="0.25">
      <c r="B5" s="26"/>
      <c r="C5" s="27"/>
      <c r="D5" s="27"/>
      <c r="E5" s="20" t="s">
        <v>27</v>
      </c>
      <c r="F5" s="21">
        <v>1.25</v>
      </c>
      <c r="G5" s="14"/>
      <c r="H5" s="138" t="s">
        <v>50</v>
      </c>
      <c r="I5" s="139"/>
      <c r="J5" s="139"/>
      <c r="K5" s="139"/>
      <c r="L5" s="139"/>
      <c r="M5" s="139"/>
      <c r="N5" s="139"/>
      <c r="O5" s="139"/>
      <c r="P5" s="139"/>
      <c r="Q5" s="139"/>
      <c r="R5" s="139"/>
      <c r="S5" s="140"/>
    </row>
    <row r="6" spans="2:19" ht="24.95" customHeight="1" x14ac:dyDescent="0.25">
      <c r="B6" s="26"/>
      <c r="C6" s="27"/>
      <c r="D6" s="27"/>
      <c r="E6" s="20" t="s">
        <v>51</v>
      </c>
      <c r="F6" s="21">
        <v>1.1000000000000001</v>
      </c>
      <c r="G6" s="14"/>
      <c r="H6" s="138" t="s">
        <v>52</v>
      </c>
      <c r="I6" s="139"/>
      <c r="J6" s="139"/>
      <c r="K6" s="139"/>
      <c r="L6" s="139"/>
      <c r="M6" s="139"/>
      <c r="N6" s="139"/>
      <c r="O6" s="139"/>
      <c r="P6" s="139"/>
      <c r="Q6" s="139"/>
      <c r="R6" s="139"/>
      <c r="S6" s="140"/>
    </row>
    <row r="7" spans="2:19" ht="24.95" customHeight="1" x14ac:dyDescent="0.25">
      <c r="B7" s="26"/>
      <c r="C7" s="27"/>
      <c r="D7" s="27"/>
      <c r="E7" s="20" t="s">
        <v>53</v>
      </c>
      <c r="F7" s="21">
        <v>1.05</v>
      </c>
      <c r="G7" s="14"/>
      <c r="H7" s="138" t="s">
        <v>54</v>
      </c>
      <c r="I7" s="139"/>
      <c r="J7" s="139"/>
      <c r="K7" s="139"/>
      <c r="L7" s="139"/>
      <c r="M7" s="139"/>
      <c r="N7" s="139"/>
      <c r="O7" s="139"/>
      <c r="P7" s="139"/>
      <c r="Q7" s="139"/>
      <c r="R7" s="139"/>
      <c r="S7" s="140"/>
    </row>
    <row r="8" spans="2:19" ht="24.95" customHeight="1" x14ac:dyDescent="0.25">
      <c r="B8" s="26"/>
      <c r="C8" s="27"/>
      <c r="D8" s="27"/>
      <c r="E8" s="20" t="s">
        <v>28</v>
      </c>
      <c r="F8" s="21">
        <v>1</v>
      </c>
      <c r="G8" s="14"/>
      <c r="H8" s="138" t="s">
        <v>55</v>
      </c>
      <c r="I8" s="139"/>
      <c r="J8" s="139"/>
      <c r="K8" s="139"/>
      <c r="L8" s="139"/>
      <c r="M8" s="139"/>
      <c r="N8" s="139"/>
      <c r="O8" s="139"/>
      <c r="P8" s="139"/>
      <c r="Q8" s="139"/>
      <c r="R8" s="139"/>
      <c r="S8" s="140"/>
    </row>
    <row r="9" spans="2:19" ht="24.95" customHeight="1" thickBot="1" x14ac:dyDescent="0.3">
      <c r="B9" s="26"/>
      <c r="C9" s="27"/>
      <c r="D9" s="27"/>
      <c r="E9" s="20"/>
      <c r="F9" s="20"/>
      <c r="G9" s="14"/>
      <c r="H9" s="141"/>
      <c r="I9" s="142"/>
      <c r="J9" s="142"/>
      <c r="K9" s="142"/>
      <c r="L9" s="142"/>
      <c r="M9" s="142"/>
      <c r="N9" s="142"/>
      <c r="O9" s="142"/>
      <c r="P9" s="142"/>
      <c r="Q9" s="142"/>
      <c r="R9" s="142"/>
      <c r="S9" s="143"/>
    </row>
    <row r="10" spans="2:19" ht="24.95" customHeight="1" x14ac:dyDescent="0.25">
      <c r="B10" s="24"/>
      <c r="C10" s="25" t="s">
        <v>56</v>
      </c>
      <c r="D10" s="25"/>
      <c r="E10" s="22"/>
      <c r="F10" s="22"/>
      <c r="G10" s="13"/>
      <c r="H10" s="144" t="s">
        <v>57</v>
      </c>
      <c r="I10" s="145"/>
      <c r="J10" s="145"/>
      <c r="K10" s="145"/>
      <c r="L10" s="145"/>
      <c r="M10" s="145"/>
      <c r="N10" s="145"/>
      <c r="O10" s="145"/>
      <c r="P10" s="145"/>
      <c r="Q10" s="145"/>
      <c r="R10" s="145"/>
      <c r="S10" s="146"/>
    </row>
    <row r="11" spans="2:19" ht="24.95" customHeight="1" x14ac:dyDescent="0.25">
      <c r="B11" s="26">
        <v>2</v>
      </c>
      <c r="C11" s="27" t="s">
        <v>58</v>
      </c>
      <c r="D11" s="27"/>
      <c r="E11" s="20">
        <v>4</v>
      </c>
      <c r="F11" s="21">
        <v>1.1499999999999999</v>
      </c>
      <c r="G11" s="14"/>
      <c r="H11" s="138" t="s">
        <v>59</v>
      </c>
      <c r="I11" s="139"/>
      <c r="J11" s="139"/>
      <c r="K11" s="139"/>
      <c r="L11" s="139"/>
      <c r="M11" s="139"/>
      <c r="N11" s="139"/>
      <c r="O11" s="139"/>
      <c r="P11" s="139"/>
      <c r="Q11" s="139"/>
      <c r="R11" s="139"/>
      <c r="S11" s="140"/>
    </row>
    <row r="12" spans="2:19" ht="24.95" customHeight="1" x14ac:dyDescent="0.25">
      <c r="B12" s="26"/>
      <c r="C12" s="27"/>
      <c r="D12" s="27"/>
      <c r="E12" s="20">
        <v>3</v>
      </c>
      <c r="F12" s="21">
        <v>1</v>
      </c>
      <c r="G12" s="14"/>
      <c r="H12" s="138" t="s">
        <v>60</v>
      </c>
      <c r="I12" s="139"/>
      <c r="J12" s="139"/>
      <c r="K12" s="139"/>
      <c r="L12" s="139"/>
      <c r="M12" s="139"/>
      <c r="N12" s="139"/>
      <c r="O12" s="139"/>
      <c r="P12" s="139"/>
      <c r="Q12" s="139"/>
      <c r="R12" s="139"/>
      <c r="S12" s="140"/>
    </row>
    <row r="13" spans="2:19" ht="24.95" customHeight="1" x14ac:dyDescent="0.25">
      <c r="B13" s="26"/>
      <c r="C13" s="27"/>
      <c r="D13" s="27"/>
      <c r="E13" s="20">
        <v>2</v>
      </c>
      <c r="F13" s="21">
        <v>0.8</v>
      </c>
      <c r="G13" s="14"/>
      <c r="H13" s="138" t="s">
        <v>61</v>
      </c>
      <c r="I13" s="139"/>
      <c r="J13" s="139"/>
      <c r="K13" s="139"/>
      <c r="L13" s="139"/>
      <c r="M13" s="139"/>
      <c r="N13" s="139"/>
      <c r="O13" s="139"/>
      <c r="P13" s="139"/>
      <c r="Q13" s="139"/>
      <c r="R13" s="139"/>
      <c r="S13" s="140"/>
    </row>
    <row r="14" spans="2:19" ht="24.95" customHeight="1" x14ac:dyDescent="0.25">
      <c r="B14" s="26"/>
      <c r="C14" s="27"/>
      <c r="D14" s="27"/>
      <c r="E14" s="20">
        <v>1</v>
      </c>
      <c r="F14" s="21">
        <v>0.25</v>
      </c>
      <c r="G14" s="14"/>
      <c r="H14" s="138" t="s">
        <v>62</v>
      </c>
      <c r="I14" s="139"/>
      <c r="J14" s="139"/>
      <c r="K14" s="139"/>
      <c r="L14" s="139"/>
      <c r="M14" s="139"/>
      <c r="N14" s="139"/>
      <c r="O14" s="139"/>
      <c r="P14" s="139"/>
      <c r="Q14" s="139"/>
      <c r="R14" s="139"/>
      <c r="S14" s="140"/>
    </row>
    <row r="15" spans="2:19" ht="24.95" customHeight="1" x14ac:dyDescent="0.25">
      <c r="B15" s="26"/>
      <c r="C15" s="27"/>
      <c r="D15" s="27"/>
      <c r="E15" s="20">
        <v>0</v>
      </c>
      <c r="F15" s="21">
        <v>0</v>
      </c>
      <c r="G15" s="14"/>
      <c r="H15" s="138" t="s">
        <v>63</v>
      </c>
      <c r="I15" s="139"/>
      <c r="J15" s="139"/>
      <c r="K15" s="139"/>
      <c r="L15" s="139"/>
      <c r="M15" s="139"/>
      <c r="N15" s="139"/>
      <c r="O15" s="139"/>
      <c r="P15" s="139"/>
      <c r="Q15" s="139"/>
      <c r="R15" s="139"/>
      <c r="S15" s="140"/>
    </row>
    <row r="16" spans="2:19" ht="24.95" customHeight="1" thickBot="1" x14ac:dyDescent="0.3">
      <c r="B16" s="28"/>
      <c r="C16" s="29"/>
      <c r="D16" s="29"/>
      <c r="E16" s="23"/>
      <c r="F16" s="23"/>
      <c r="G16" s="16"/>
      <c r="H16" s="141"/>
      <c r="I16" s="142"/>
      <c r="J16" s="142"/>
      <c r="K16" s="142"/>
      <c r="L16" s="142"/>
      <c r="M16" s="142"/>
      <c r="N16" s="142"/>
      <c r="O16" s="142"/>
      <c r="P16" s="142"/>
      <c r="Q16" s="142"/>
      <c r="R16" s="142"/>
      <c r="S16" s="143"/>
    </row>
    <row r="17" spans="2:19" ht="24.95" customHeight="1" x14ac:dyDescent="0.25">
      <c r="B17" s="24"/>
      <c r="C17" s="25"/>
      <c r="D17" s="25"/>
      <c r="E17" s="22"/>
      <c r="F17" s="22"/>
      <c r="G17" s="13"/>
      <c r="H17" s="144" t="s">
        <v>64</v>
      </c>
      <c r="I17" s="145"/>
      <c r="J17" s="145"/>
      <c r="K17" s="145"/>
      <c r="L17" s="145"/>
      <c r="M17" s="145"/>
      <c r="N17" s="145"/>
      <c r="O17" s="145"/>
      <c r="P17" s="145"/>
      <c r="Q17" s="145"/>
      <c r="R17" s="145"/>
      <c r="S17" s="146"/>
    </row>
    <row r="18" spans="2:19" ht="24.95" customHeight="1" x14ac:dyDescent="0.25">
      <c r="B18" s="26">
        <v>3</v>
      </c>
      <c r="C18" s="27" t="s">
        <v>65</v>
      </c>
      <c r="D18" s="27"/>
      <c r="E18" s="20" t="s">
        <v>66</v>
      </c>
      <c r="F18" s="21">
        <v>1.1499999999999999</v>
      </c>
      <c r="G18" s="14"/>
      <c r="H18" s="138" t="s">
        <v>67</v>
      </c>
      <c r="I18" s="139"/>
      <c r="J18" s="139"/>
      <c r="K18" s="139"/>
      <c r="L18" s="139"/>
      <c r="M18" s="139"/>
      <c r="N18" s="139"/>
      <c r="O18" s="139"/>
      <c r="P18" s="139"/>
      <c r="Q18" s="139"/>
      <c r="R18" s="139"/>
      <c r="S18" s="140"/>
    </row>
    <row r="19" spans="2:19" ht="24.95" customHeight="1" x14ac:dyDescent="0.25">
      <c r="B19" s="26"/>
      <c r="C19" s="27"/>
      <c r="D19" s="27"/>
      <c r="E19" s="20" t="s">
        <v>68</v>
      </c>
      <c r="F19" s="21">
        <v>1</v>
      </c>
      <c r="G19" s="14"/>
      <c r="H19" s="138" t="s">
        <v>69</v>
      </c>
      <c r="I19" s="139"/>
      <c r="J19" s="139"/>
      <c r="K19" s="139"/>
      <c r="L19" s="139"/>
      <c r="M19" s="139"/>
      <c r="N19" s="139"/>
      <c r="O19" s="139"/>
      <c r="P19" s="139"/>
      <c r="Q19" s="139"/>
      <c r="R19" s="139"/>
      <c r="S19" s="140"/>
    </row>
    <row r="20" spans="2:19" ht="24.95" customHeight="1" x14ac:dyDescent="0.25">
      <c r="B20" s="26"/>
      <c r="C20" s="27"/>
      <c r="D20" s="27"/>
      <c r="E20" s="20" t="s">
        <v>70</v>
      </c>
      <c r="F20" s="21">
        <v>0</v>
      </c>
      <c r="G20" s="14"/>
      <c r="H20" s="138" t="s">
        <v>71</v>
      </c>
      <c r="I20" s="139"/>
      <c r="J20" s="139"/>
      <c r="K20" s="139"/>
      <c r="L20" s="139"/>
      <c r="M20" s="139"/>
      <c r="N20" s="139"/>
      <c r="O20" s="139"/>
      <c r="P20" s="139"/>
      <c r="Q20" s="139"/>
      <c r="R20" s="139"/>
      <c r="S20" s="140"/>
    </row>
    <row r="21" spans="2:19" ht="24.95" customHeight="1" thickBot="1" x14ac:dyDescent="0.3">
      <c r="B21" s="28"/>
      <c r="C21" s="29"/>
      <c r="D21" s="29"/>
      <c r="E21" s="23"/>
      <c r="F21" s="23"/>
      <c r="G21" s="16"/>
      <c r="H21" s="141"/>
      <c r="I21" s="142"/>
      <c r="J21" s="142"/>
      <c r="K21" s="142"/>
      <c r="L21" s="142"/>
      <c r="M21" s="142"/>
      <c r="N21" s="142"/>
      <c r="O21" s="142"/>
      <c r="P21" s="142"/>
      <c r="Q21" s="142"/>
      <c r="R21" s="142"/>
      <c r="S21" s="143"/>
    </row>
    <row r="22" spans="2:19" ht="24.95" customHeight="1" x14ac:dyDescent="0.25">
      <c r="B22" s="24"/>
      <c r="C22" s="25"/>
      <c r="D22" s="25"/>
      <c r="E22" s="22"/>
      <c r="F22" s="22"/>
      <c r="G22" s="13"/>
      <c r="H22" s="144" t="s">
        <v>72</v>
      </c>
      <c r="I22" s="145"/>
      <c r="J22" s="145"/>
      <c r="K22" s="145"/>
      <c r="L22" s="145"/>
      <c r="M22" s="145"/>
      <c r="N22" s="145"/>
      <c r="O22" s="145"/>
      <c r="P22" s="145"/>
      <c r="Q22" s="145"/>
      <c r="R22" s="145"/>
      <c r="S22" s="146"/>
    </row>
    <row r="23" spans="2:19" ht="24.95" customHeight="1" x14ac:dyDescent="0.25">
      <c r="B23" s="26">
        <v>4</v>
      </c>
      <c r="C23" s="27" t="s">
        <v>73</v>
      </c>
      <c r="D23" s="27"/>
      <c r="E23" s="20">
        <v>4</v>
      </c>
      <c r="F23" s="21">
        <v>1.1499999999999999</v>
      </c>
      <c r="G23" s="14"/>
      <c r="H23" s="138" t="s">
        <v>59</v>
      </c>
      <c r="I23" s="139"/>
      <c r="J23" s="139"/>
      <c r="K23" s="139"/>
      <c r="L23" s="139"/>
      <c r="M23" s="139"/>
      <c r="N23" s="139"/>
      <c r="O23" s="139"/>
      <c r="P23" s="139"/>
      <c r="Q23" s="139"/>
      <c r="R23" s="139"/>
      <c r="S23" s="140"/>
    </row>
    <row r="24" spans="2:19" ht="24.95" customHeight="1" x14ac:dyDescent="0.25">
      <c r="B24" s="26"/>
      <c r="C24" s="27"/>
      <c r="D24" s="27"/>
      <c r="E24" s="20">
        <v>3</v>
      </c>
      <c r="F24" s="21">
        <v>1</v>
      </c>
      <c r="G24" s="14"/>
      <c r="H24" s="138" t="s">
        <v>60</v>
      </c>
      <c r="I24" s="139"/>
      <c r="J24" s="139"/>
      <c r="K24" s="139"/>
      <c r="L24" s="139"/>
      <c r="M24" s="139"/>
      <c r="N24" s="139"/>
      <c r="O24" s="139"/>
      <c r="P24" s="139"/>
      <c r="Q24" s="139"/>
      <c r="R24" s="139"/>
      <c r="S24" s="140"/>
    </row>
    <row r="25" spans="2:19" ht="24.95" customHeight="1" x14ac:dyDescent="0.25">
      <c r="B25" s="26"/>
      <c r="C25" s="27"/>
      <c r="D25" s="27"/>
      <c r="E25" s="20">
        <v>2</v>
      </c>
      <c r="F25" s="21">
        <v>0.9</v>
      </c>
      <c r="G25" s="14"/>
      <c r="H25" s="138" t="s">
        <v>61</v>
      </c>
      <c r="I25" s="139"/>
      <c r="J25" s="139"/>
      <c r="K25" s="139"/>
      <c r="L25" s="139"/>
      <c r="M25" s="139"/>
      <c r="N25" s="139"/>
      <c r="O25" s="139"/>
      <c r="P25" s="139"/>
      <c r="Q25" s="139"/>
      <c r="R25" s="139"/>
      <c r="S25" s="140"/>
    </row>
    <row r="26" spans="2:19" ht="24.95" customHeight="1" x14ac:dyDescent="0.25">
      <c r="B26" s="26"/>
      <c r="C26" s="27"/>
      <c r="D26" s="27"/>
      <c r="E26" s="20">
        <v>1</v>
      </c>
      <c r="F26" s="21">
        <v>0.5</v>
      </c>
      <c r="G26" s="14"/>
      <c r="H26" s="138" t="s">
        <v>62</v>
      </c>
      <c r="I26" s="139"/>
      <c r="J26" s="139"/>
      <c r="K26" s="139"/>
      <c r="L26" s="139"/>
      <c r="M26" s="139"/>
      <c r="N26" s="139"/>
      <c r="O26" s="139"/>
      <c r="P26" s="139"/>
      <c r="Q26" s="139"/>
      <c r="R26" s="139"/>
      <c r="S26" s="140"/>
    </row>
    <row r="27" spans="2:19" ht="24.95" customHeight="1" x14ac:dyDescent="0.25">
      <c r="B27" s="26"/>
      <c r="C27" s="27"/>
      <c r="D27" s="27"/>
      <c r="E27" s="20">
        <v>0</v>
      </c>
      <c r="F27" s="21">
        <v>0.5</v>
      </c>
      <c r="G27" s="14"/>
      <c r="H27" s="138" t="s">
        <v>63</v>
      </c>
      <c r="I27" s="139"/>
      <c r="J27" s="139"/>
      <c r="K27" s="139"/>
      <c r="L27" s="139"/>
      <c r="M27" s="139"/>
      <c r="N27" s="139"/>
      <c r="O27" s="139"/>
      <c r="P27" s="139"/>
      <c r="Q27" s="139"/>
      <c r="R27" s="139"/>
      <c r="S27" s="140"/>
    </row>
    <row r="28" spans="2:19" ht="24.95" customHeight="1" thickBot="1" x14ac:dyDescent="0.3">
      <c r="B28" s="28"/>
      <c r="C28" s="29"/>
      <c r="D28" s="29"/>
      <c r="E28" s="15"/>
      <c r="F28" s="15"/>
      <c r="G28" s="16"/>
      <c r="H28" s="141"/>
      <c r="I28" s="142"/>
      <c r="J28" s="142"/>
      <c r="K28" s="142"/>
      <c r="L28" s="142"/>
      <c r="M28" s="142"/>
      <c r="N28" s="142"/>
      <c r="O28" s="142"/>
      <c r="P28" s="142"/>
      <c r="Q28" s="142"/>
      <c r="R28" s="142"/>
      <c r="S28" s="143"/>
    </row>
    <row r="29" spans="2:19" x14ac:dyDescent="0.25">
      <c r="B29" s="122" t="s">
        <v>111</v>
      </c>
      <c r="C29" s="123"/>
      <c r="D29" s="123"/>
      <c r="E29" s="123"/>
      <c r="F29" s="123"/>
      <c r="G29" s="123"/>
      <c r="H29" s="123"/>
      <c r="I29" s="123"/>
      <c r="J29" s="123"/>
      <c r="K29" s="123"/>
      <c r="L29" s="123"/>
      <c r="M29" s="123"/>
      <c r="N29" s="123"/>
      <c r="O29" s="123"/>
      <c r="P29" s="123"/>
      <c r="Q29" s="123"/>
      <c r="R29" s="123"/>
      <c r="S29" s="124"/>
    </row>
    <row r="30" spans="2:19" x14ac:dyDescent="0.25">
      <c r="B30" s="125"/>
      <c r="C30" s="126"/>
      <c r="D30" s="126"/>
      <c r="E30" s="126"/>
      <c r="F30" s="126"/>
      <c r="G30" s="126"/>
      <c r="H30" s="126"/>
      <c r="I30" s="126"/>
      <c r="J30" s="126"/>
      <c r="K30" s="126"/>
      <c r="L30" s="126"/>
      <c r="M30" s="126"/>
      <c r="N30" s="126"/>
      <c r="O30" s="126"/>
      <c r="P30" s="126"/>
      <c r="Q30" s="126"/>
      <c r="R30" s="126"/>
      <c r="S30" s="127"/>
    </row>
    <row r="31" spans="2:19" x14ac:dyDescent="0.25">
      <c r="B31" s="125"/>
      <c r="C31" s="126"/>
      <c r="D31" s="126"/>
      <c r="E31" s="126"/>
      <c r="F31" s="126"/>
      <c r="G31" s="126"/>
      <c r="H31" s="126"/>
      <c r="I31" s="126"/>
      <c r="J31" s="126"/>
      <c r="K31" s="126"/>
      <c r="L31" s="126"/>
      <c r="M31" s="126"/>
      <c r="N31" s="126"/>
      <c r="O31" s="126"/>
      <c r="P31" s="126"/>
      <c r="Q31" s="126"/>
      <c r="R31" s="126"/>
      <c r="S31" s="127"/>
    </row>
    <row r="32" spans="2:19" x14ac:dyDescent="0.25">
      <c r="B32" s="125"/>
      <c r="C32" s="126"/>
      <c r="D32" s="126"/>
      <c r="E32" s="126"/>
      <c r="F32" s="126"/>
      <c r="G32" s="126"/>
      <c r="H32" s="126"/>
      <c r="I32" s="126"/>
      <c r="J32" s="126"/>
      <c r="K32" s="126"/>
      <c r="L32" s="126"/>
      <c r="M32" s="126"/>
      <c r="N32" s="126"/>
      <c r="O32" s="126"/>
      <c r="P32" s="126"/>
      <c r="Q32" s="126"/>
      <c r="R32" s="126"/>
      <c r="S32" s="127"/>
    </row>
    <row r="33" spans="2:19" x14ac:dyDescent="0.25">
      <c r="B33" s="125"/>
      <c r="C33" s="126"/>
      <c r="D33" s="126"/>
      <c r="E33" s="126"/>
      <c r="F33" s="126"/>
      <c r="G33" s="126"/>
      <c r="H33" s="126"/>
      <c r="I33" s="126"/>
      <c r="J33" s="126"/>
      <c r="K33" s="126"/>
      <c r="L33" s="126"/>
      <c r="M33" s="126"/>
      <c r="N33" s="126"/>
      <c r="O33" s="126"/>
      <c r="P33" s="126"/>
      <c r="Q33" s="126"/>
      <c r="R33" s="126"/>
      <c r="S33" s="127"/>
    </row>
    <row r="34" spans="2:19" x14ac:dyDescent="0.25">
      <c r="B34" s="125"/>
      <c r="C34" s="126"/>
      <c r="D34" s="126"/>
      <c r="E34" s="126"/>
      <c r="F34" s="126"/>
      <c r="G34" s="126"/>
      <c r="H34" s="126"/>
      <c r="I34" s="126"/>
      <c r="J34" s="126"/>
      <c r="K34" s="126"/>
      <c r="L34" s="126"/>
      <c r="M34" s="126"/>
      <c r="N34" s="126"/>
      <c r="O34" s="126"/>
      <c r="P34" s="126"/>
      <c r="Q34" s="126"/>
      <c r="R34" s="126"/>
      <c r="S34" s="127"/>
    </row>
    <row r="35" spans="2:19" x14ac:dyDescent="0.25">
      <c r="B35" s="125"/>
      <c r="C35" s="126"/>
      <c r="D35" s="126"/>
      <c r="E35" s="126"/>
      <c r="F35" s="126"/>
      <c r="G35" s="126"/>
      <c r="H35" s="126"/>
      <c r="I35" s="126"/>
      <c r="J35" s="126"/>
      <c r="K35" s="126"/>
      <c r="L35" s="126"/>
      <c r="M35" s="126"/>
      <c r="N35" s="126"/>
      <c r="O35" s="126"/>
      <c r="P35" s="126"/>
      <c r="Q35" s="126"/>
      <c r="R35" s="126"/>
      <c r="S35" s="127"/>
    </row>
    <row r="36" spans="2:19" x14ac:dyDescent="0.25">
      <c r="B36" s="125"/>
      <c r="C36" s="126"/>
      <c r="D36" s="126"/>
      <c r="E36" s="126"/>
      <c r="F36" s="126"/>
      <c r="G36" s="126"/>
      <c r="H36" s="126"/>
      <c r="I36" s="126"/>
      <c r="J36" s="126"/>
      <c r="K36" s="126"/>
      <c r="L36" s="126"/>
      <c r="M36" s="126"/>
      <c r="N36" s="126"/>
      <c r="O36" s="126"/>
      <c r="P36" s="126"/>
      <c r="Q36" s="126"/>
      <c r="R36" s="126"/>
      <c r="S36" s="127"/>
    </row>
    <row r="37" spans="2:19" x14ac:dyDescent="0.25">
      <c r="B37" s="125"/>
      <c r="C37" s="126"/>
      <c r="D37" s="126"/>
      <c r="E37" s="126"/>
      <c r="F37" s="126"/>
      <c r="G37" s="126"/>
      <c r="H37" s="126"/>
      <c r="I37" s="126"/>
      <c r="J37" s="126"/>
      <c r="K37" s="126"/>
      <c r="L37" s="126"/>
      <c r="M37" s="126"/>
      <c r="N37" s="126"/>
      <c r="O37" s="126"/>
      <c r="P37" s="126"/>
      <c r="Q37" s="126"/>
      <c r="R37" s="126"/>
      <c r="S37" s="127"/>
    </row>
    <row r="38" spans="2:19" x14ac:dyDescent="0.25">
      <c r="B38" s="125"/>
      <c r="C38" s="126"/>
      <c r="D38" s="126"/>
      <c r="E38" s="126"/>
      <c r="F38" s="126"/>
      <c r="G38" s="126"/>
      <c r="H38" s="126"/>
      <c r="I38" s="126"/>
      <c r="J38" s="126"/>
      <c r="K38" s="126"/>
      <c r="L38" s="126"/>
      <c r="M38" s="126"/>
      <c r="N38" s="126"/>
      <c r="O38" s="126"/>
      <c r="P38" s="126"/>
      <c r="Q38" s="126"/>
      <c r="R38" s="126"/>
      <c r="S38" s="127"/>
    </row>
    <row r="39" spans="2:19" x14ac:dyDescent="0.25">
      <c r="B39" s="125"/>
      <c r="C39" s="126"/>
      <c r="D39" s="126"/>
      <c r="E39" s="126"/>
      <c r="F39" s="126"/>
      <c r="G39" s="126"/>
      <c r="H39" s="126"/>
      <c r="I39" s="126"/>
      <c r="J39" s="126"/>
      <c r="K39" s="126"/>
      <c r="L39" s="126"/>
      <c r="M39" s="126"/>
      <c r="N39" s="126"/>
      <c r="O39" s="126"/>
      <c r="P39" s="126"/>
      <c r="Q39" s="126"/>
      <c r="R39" s="126"/>
      <c r="S39" s="127"/>
    </row>
    <row r="40" spans="2:19" x14ac:dyDescent="0.25">
      <c r="B40" s="125"/>
      <c r="C40" s="126"/>
      <c r="D40" s="126"/>
      <c r="E40" s="126"/>
      <c r="F40" s="126"/>
      <c r="G40" s="126"/>
      <c r="H40" s="126"/>
      <c r="I40" s="126"/>
      <c r="J40" s="126"/>
      <c r="K40" s="126"/>
      <c r="L40" s="126"/>
      <c r="M40" s="126"/>
      <c r="N40" s="126"/>
      <c r="O40" s="126"/>
      <c r="P40" s="126"/>
      <c r="Q40" s="126"/>
      <c r="R40" s="126"/>
      <c r="S40" s="127"/>
    </row>
    <row r="41" spans="2:19" x14ac:dyDescent="0.25">
      <c r="B41" s="125"/>
      <c r="C41" s="126"/>
      <c r="D41" s="126"/>
      <c r="E41" s="126"/>
      <c r="F41" s="126"/>
      <c r="G41" s="126"/>
      <c r="H41" s="126"/>
      <c r="I41" s="126"/>
      <c r="J41" s="126"/>
      <c r="K41" s="126"/>
      <c r="L41" s="126"/>
      <c r="M41" s="126"/>
      <c r="N41" s="126"/>
      <c r="O41" s="126"/>
      <c r="P41" s="126"/>
      <c r="Q41" s="126"/>
      <c r="R41" s="126"/>
      <c r="S41" s="127"/>
    </row>
    <row r="42" spans="2:19" x14ac:dyDescent="0.25">
      <c r="B42" s="125"/>
      <c r="C42" s="126"/>
      <c r="D42" s="126"/>
      <c r="E42" s="126"/>
      <c r="F42" s="126"/>
      <c r="G42" s="126"/>
      <c r="H42" s="126"/>
      <c r="I42" s="126"/>
      <c r="J42" s="126"/>
      <c r="K42" s="126"/>
      <c r="L42" s="126"/>
      <c r="M42" s="126"/>
      <c r="N42" s="126"/>
      <c r="O42" s="126"/>
      <c r="P42" s="126"/>
      <c r="Q42" s="126"/>
      <c r="R42" s="126"/>
      <c r="S42" s="127"/>
    </row>
    <row r="43" spans="2:19" x14ac:dyDescent="0.25">
      <c r="B43" s="125"/>
      <c r="C43" s="126"/>
      <c r="D43" s="126"/>
      <c r="E43" s="126"/>
      <c r="F43" s="126"/>
      <c r="G43" s="126"/>
      <c r="H43" s="126"/>
      <c r="I43" s="126"/>
      <c r="J43" s="126"/>
      <c r="K43" s="126"/>
      <c r="L43" s="126"/>
      <c r="M43" s="126"/>
      <c r="N43" s="126"/>
      <c r="O43" s="126"/>
      <c r="P43" s="126"/>
      <c r="Q43" s="126"/>
      <c r="R43" s="126"/>
      <c r="S43" s="127"/>
    </row>
    <row r="44" spans="2:19" ht="43.9" customHeight="1" thickBot="1" x14ac:dyDescent="0.3">
      <c r="B44" s="128"/>
      <c r="C44" s="129"/>
      <c r="D44" s="129"/>
      <c r="E44" s="129"/>
      <c r="F44" s="129"/>
      <c r="G44" s="129"/>
      <c r="H44" s="129"/>
      <c r="I44" s="129"/>
      <c r="J44" s="129"/>
      <c r="K44" s="129"/>
      <c r="L44" s="129"/>
      <c r="M44" s="129"/>
      <c r="N44" s="129"/>
      <c r="O44" s="129"/>
      <c r="P44" s="129"/>
      <c r="Q44" s="129"/>
      <c r="R44" s="129"/>
      <c r="S44" s="130"/>
    </row>
    <row r="45" spans="2:19" ht="15.75" thickBot="1" x14ac:dyDescent="0.3">
      <c r="B45" s="122" t="s">
        <v>104</v>
      </c>
      <c r="C45" s="136"/>
      <c r="D45" s="136"/>
      <c r="E45" s="136"/>
      <c r="F45" s="136"/>
      <c r="G45" s="136"/>
      <c r="H45" s="136"/>
      <c r="I45" s="136"/>
      <c r="J45" s="136"/>
      <c r="K45" s="136"/>
      <c r="L45" s="136"/>
      <c r="M45" s="136"/>
      <c r="N45" s="136"/>
      <c r="O45" s="136"/>
      <c r="P45" s="136"/>
      <c r="Q45" s="136"/>
      <c r="R45" s="136"/>
      <c r="S45" s="137"/>
    </row>
    <row r="46" spans="2:19" ht="15.75" x14ac:dyDescent="0.25">
      <c r="B46" s="24"/>
      <c r="C46" s="25" t="s">
        <v>47</v>
      </c>
      <c r="D46" s="25"/>
      <c r="E46" s="131" t="s">
        <v>103</v>
      </c>
      <c r="F46" s="132"/>
      <c r="G46" s="133"/>
      <c r="H46" s="95"/>
      <c r="I46" s="95"/>
      <c r="J46" s="95"/>
      <c r="K46" s="95"/>
      <c r="L46" s="95"/>
      <c r="M46" s="95"/>
      <c r="N46" s="95"/>
      <c r="O46" s="95"/>
      <c r="P46" s="95"/>
      <c r="Q46" s="95"/>
      <c r="R46" s="95"/>
      <c r="S46" s="110"/>
    </row>
    <row r="47" spans="2:19" ht="15.75" x14ac:dyDescent="0.25">
      <c r="B47" s="26">
        <v>1</v>
      </c>
      <c r="C47" s="27" t="s">
        <v>48</v>
      </c>
      <c r="D47" s="27"/>
      <c r="E47" s="134"/>
      <c r="F47" s="134"/>
      <c r="G47" s="135"/>
      <c r="H47" s="95"/>
      <c r="I47" s="95"/>
      <c r="J47" s="95"/>
      <c r="K47" s="95"/>
      <c r="L47" s="95"/>
      <c r="M47" s="95"/>
      <c r="N47" s="95"/>
      <c r="O47" s="95"/>
      <c r="P47" s="95"/>
      <c r="Q47" s="95"/>
      <c r="R47" s="95"/>
      <c r="S47" s="110"/>
    </row>
    <row r="48" spans="2:19" ht="15.75" x14ac:dyDescent="0.25">
      <c r="B48" s="26"/>
      <c r="C48" s="27"/>
      <c r="D48" s="27"/>
      <c r="E48" s="20" t="s">
        <v>27</v>
      </c>
      <c r="F48" s="106">
        <v>1.25</v>
      </c>
      <c r="G48" s="14"/>
      <c r="H48" s="95"/>
      <c r="I48" s="95"/>
      <c r="J48" s="95"/>
      <c r="K48" s="95"/>
      <c r="L48" s="95"/>
      <c r="M48" s="95"/>
      <c r="N48" s="95"/>
      <c r="O48" s="95"/>
      <c r="P48" s="95"/>
      <c r="Q48" s="95"/>
      <c r="R48" s="95"/>
      <c r="S48" s="110"/>
    </row>
    <row r="49" spans="2:19" ht="15.75" x14ac:dyDescent="0.25">
      <c r="B49" s="26"/>
      <c r="C49" s="27"/>
      <c r="D49" s="27"/>
      <c r="E49" s="20" t="s">
        <v>51</v>
      </c>
      <c r="F49" s="106">
        <v>1.1000000000000001</v>
      </c>
      <c r="G49" s="14"/>
      <c r="H49" s="95"/>
      <c r="I49" s="95"/>
      <c r="J49" s="95"/>
      <c r="K49" s="95"/>
      <c r="L49" s="95"/>
      <c r="M49" s="95"/>
      <c r="N49" s="95"/>
      <c r="O49" s="95"/>
      <c r="P49" s="95"/>
      <c r="Q49" s="95"/>
      <c r="R49" s="95"/>
      <c r="S49" s="110"/>
    </row>
    <row r="50" spans="2:19" ht="15.75" x14ac:dyDescent="0.25">
      <c r="B50" s="26"/>
      <c r="C50" s="27"/>
      <c r="D50" s="27"/>
      <c r="E50" s="20" t="s">
        <v>53</v>
      </c>
      <c r="F50" s="106">
        <v>1.05</v>
      </c>
      <c r="G50" s="14"/>
      <c r="H50" s="95"/>
      <c r="I50" s="95"/>
      <c r="J50" s="95"/>
      <c r="K50" s="95"/>
      <c r="L50" s="95"/>
      <c r="M50" s="95"/>
      <c r="N50" s="95"/>
      <c r="O50" s="95"/>
      <c r="P50" s="95"/>
      <c r="Q50" s="95"/>
      <c r="R50" s="95"/>
      <c r="S50" s="110"/>
    </row>
    <row r="51" spans="2:19" ht="15.75" x14ac:dyDescent="0.25">
      <c r="B51" s="26"/>
      <c r="C51" s="27"/>
      <c r="D51" s="27"/>
      <c r="E51" s="20" t="s">
        <v>28</v>
      </c>
      <c r="F51" s="106">
        <v>1</v>
      </c>
      <c r="G51" s="14"/>
      <c r="H51" s="95"/>
      <c r="I51" s="95"/>
      <c r="J51" s="95"/>
      <c r="K51" s="95"/>
      <c r="L51" s="95"/>
      <c r="M51" s="95"/>
      <c r="N51" s="95"/>
      <c r="O51" s="95"/>
      <c r="P51" s="95"/>
      <c r="Q51" s="95"/>
      <c r="R51" s="95"/>
      <c r="S51" s="110"/>
    </row>
    <row r="52" spans="2:19" ht="16.5" thickBot="1" x14ac:dyDescent="0.3">
      <c r="B52" s="26"/>
      <c r="C52" s="27"/>
      <c r="D52" s="27"/>
      <c r="E52" s="20"/>
      <c r="F52" s="109"/>
      <c r="G52" s="14"/>
      <c r="H52" s="95"/>
      <c r="I52" s="95"/>
      <c r="J52" s="95"/>
      <c r="K52" s="95"/>
      <c r="L52" s="95"/>
      <c r="M52" s="95"/>
      <c r="N52" s="95"/>
      <c r="O52" s="95"/>
      <c r="P52" s="95"/>
      <c r="Q52" s="95"/>
      <c r="R52" s="95"/>
      <c r="S52" s="110"/>
    </row>
    <row r="53" spans="2:19" ht="15.75" x14ac:dyDescent="0.25">
      <c r="B53" s="24"/>
      <c r="C53" s="25" t="s">
        <v>56</v>
      </c>
      <c r="D53" s="25"/>
      <c r="E53" s="22"/>
      <c r="F53" s="107"/>
      <c r="G53" s="13"/>
      <c r="H53" s="95"/>
      <c r="I53" s="95"/>
      <c r="J53" s="95"/>
      <c r="K53" s="95"/>
      <c r="L53" s="95"/>
      <c r="M53" s="95"/>
      <c r="N53" s="95"/>
      <c r="O53" s="95"/>
      <c r="P53" s="95"/>
      <c r="Q53" s="95"/>
      <c r="R53" s="95"/>
      <c r="S53" s="110"/>
    </row>
    <row r="54" spans="2:19" ht="15.75" x14ac:dyDescent="0.25">
      <c r="B54" s="26">
        <v>2</v>
      </c>
      <c r="C54" s="27" t="s">
        <v>58</v>
      </c>
      <c r="D54" s="27"/>
      <c r="E54" s="20">
        <v>4</v>
      </c>
      <c r="F54" s="106">
        <v>1.1499999999999999</v>
      </c>
      <c r="G54" s="14"/>
      <c r="H54" s="95"/>
      <c r="I54" s="95"/>
      <c r="J54" s="95"/>
      <c r="K54" s="95"/>
      <c r="L54" s="95"/>
      <c r="M54" s="95"/>
      <c r="N54" s="95"/>
      <c r="O54" s="95"/>
      <c r="P54" s="95"/>
      <c r="Q54" s="95"/>
      <c r="R54" s="95"/>
      <c r="S54" s="110"/>
    </row>
    <row r="55" spans="2:19" ht="15.75" x14ac:dyDescent="0.25">
      <c r="B55" s="26"/>
      <c r="C55" s="27"/>
      <c r="D55" s="27"/>
      <c r="E55" s="20">
        <v>3</v>
      </c>
      <c r="F55" s="106">
        <v>1</v>
      </c>
      <c r="G55" s="14"/>
      <c r="H55" s="95"/>
      <c r="I55" s="95"/>
      <c r="J55" s="95"/>
      <c r="K55" s="95"/>
      <c r="L55" s="95"/>
      <c r="M55" s="95"/>
      <c r="N55" s="95"/>
      <c r="O55" s="95"/>
      <c r="P55" s="95"/>
      <c r="Q55" s="95"/>
      <c r="R55" s="95"/>
      <c r="S55" s="110"/>
    </row>
    <row r="56" spans="2:19" ht="15.75" x14ac:dyDescent="0.25">
      <c r="B56" s="26"/>
      <c r="C56" s="27"/>
      <c r="D56" s="27"/>
      <c r="E56" s="20">
        <v>2</v>
      </c>
      <c r="F56" s="106">
        <v>0.8</v>
      </c>
      <c r="G56" s="14"/>
      <c r="H56" s="95"/>
      <c r="I56" s="95"/>
      <c r="J56" s="95"/>
      <c r="K56" s="95"/>
      <c r="L56" s="95"/>
      <c r="M56" s="95"/>
      <c r="N56" s="95"/>
      <c r="O56" s="95"/>
      <c r="P56" s="95"/>
      <c r="Q56" s="95"/>
      <c r="R56" s="95"/>
      <c r="S56" s="110"/>
    </row>
    <row r="57" spans="2:19" ht="15.75" x14ac:dyDescent="0.25">
      <c r="B57" s="26"/>
      <c r="C57" s="27"/>
      <c r="D57" s="27"/>
      <c r="E57" s="20">
        <v>1</v>
      </c>
      <c r="F57" s="106">
        <v>0.25</v>
      </c>
      <c r="G57" s="14"/>
      <c r="H57" s="95"/>
      <c r="I57" s="95"/>
      <c r="J57" s="95"/>
      <c r="K57" s="95"/>
      <c r="L57" s="95"/>
      <c r="M57" s="95"/>
      <c r="N57" s="95"/>
      <c r="O57" s="95"/>
      <c r="P57" s="95"/>
      <c r="Q57" s="95"/>
      <c r="R57" s="95"/>
      <c r="S57" s="110"/>
    </row>
    <row r="58" spans="2:19" ht="15.75" x14ac:dyDescent="0.25">
      <c r="B58" s="26"/>
      <c r="C58" s="27"/>
      <c r="D58" s="27"/>
      <c r="E58" s="20">
        <v>0</v>
      </c>
      <c r="F58" s="106">
        <v>0</v>
      </c>
      <c r="G58" s="14"/>
      <c r="H58" s="95"/>
      <c r="I58" s="95"/>
      <c r="J58" s="95"/>
      <c r="K58" s="95"/>
      <c r="L58" s="95"/>
      <c r="M58" s="95"/>
      <c r="N58" s="95"/>
      <c r="O58" s="95"/>
      <c r="P58" s="95"/>
      <c r="Q58" s="95"/>
      <c r="R58" s="95"/>
      <c r="S58" s="110"/>
    </row>
    <row r="59" spans="2:19" ht="16.5" thickBot="1" x14ac:dyDescent="0.3">
      <c r="B59" s="28"/>
      <c r="C59" s="29"/>
      <c r="D59" s="29"/>
      <c r="E59" s="23"/>
      <c r="F59" s="108"/>
      <c r="G59" s="16"/>
      <c r="H59" s="95"/>
      <c r="I59" s="95"/>
      <c r="J59" s="95"/>
      <c r="K59" s="95"/>
      <c r="L59" s="95"/>
      <c r="M59" s="95"/>
      <c r="N59" s="95"/>
      <c r="O59" s="95"/>
      <c r="P59" s="95"/>
      <c r="Q59" s="95"/>
      <c r="R59" s="95"/>
      <c r="S59" s="110"/>
    </row>
    <row r="60" spans="2:19" ht="15.75" x14ac:dyDescent="0.25">
      <c r="B60" s="24"/>
      <c r="C60" s="25"/>
      <c r="D60" s="25"/>
      <c r="E60" s="22"/>
      <c r="F60" s="107"/>
      <c r="G60" s="13"/>
      <c r="H60" s="95"/>
      <c r="I60" s="95"/>
      <c r="J60" s="95"/>
      <c r="K60" s="95"/>
      <c r="L60" s="95"/>
      <c r="M60" s="95"/>
      <c r="N60" s="95"/>
      <c r="O60" s="95"/>
      <c r="P60" s="95"/>
      <c r="Q60" s="95"/>
      <c r="R60" s="95"/>
      <c r="S60" s="110"/>
    </row>
    <row r="61" spans="2:19" ht="15.75" x14ac:dyDescent="0.25">
      <c r="B61" s="26">
        <v>3</v>
      </c>
      <c r="C61" s="27" t="s">
        <v>65</v>
      </c>
      <c r="D61" s="27"/>
      <c r="E61" s="20" t="s">
        <v>66</v>
      </c>
      <c r="F61" s="106">
        <v>1.1499999999999999</v>
      </c>
      <c r="G61" s="14"/>
      <c r="H61" s="95"/>
      <c r="I61" s="95"/>
      <c r="J61" s="95"/>
      <c r="K61" s="95"/>
      <c r="L61" s="95"/>
      <c r="M61" s="95"/>
      <c r="N61" s="95"/>
      <c r="O61" s="95"/>
      <c r="P61" s="95"/>
      <c r="Q61" s="95"/>
      <c r="R61" s="95"/>
      <c r="S61" s="110"/>
    </row>
    <row r="62" spans="2:19" ht="15.75" x14ac:dyDescent="0.25">
      <c r="B62" s="26"/>
      <c r="C62" s="27"/>
      <c r="D62" s="27"/>
      <c r="E62" s="20" t="s">
        <v>68</v>
      </c>
      <c r="F62" s="106">
        <v>1</v>
      </c>
      <c r="G62" s="14"/>
      <c r="H62" s="95"/>
      <c r="I62" s="95"/>
      <c r="J62" s="95"/>
      <c r="K62" s="95"/>
      <c r="L62" s="95"/>
      <c r="M62" s="95"/>
      <c r="N62" s="95"/>
      <c r="O62" s="95"/>
      <c r="P62" s="95"/>
      <c r="Q62" s="95"/>
      <c r="R62" s="95"/>
      <c r="S62" s="110"/>
    </row>
    <row r="63" spans="2:19" ht="15.75" x14ac:dyDescent="0.25">
      <c r="B63" s="26"/>
      <c r="C63" s="27"/>
      <c r="D63" s="27"/>
      <c r="E63" s="20" t="s">
        <v>70</v>
      </c>
      <c r="F63" s="106">
        <v>0</v>
      </c>
      <c r="G63" s="14"/>
      <c r="H63" s="95"/>
      <c r="I63" s="95"/>
      <c r="J63" s="95"/>
      <c r="K63" s="95"/>
      <c r="L63" s="95"/>
      <c r="M63" s="95"/>
      <c r="N63" s="95"/>
      <c r="O63" s="95"/>
      <c r="P63" s="95"/>
      <c r="Q63" s="95"/>
      <c r="R63" s="95"/>
      <c r="S63" s="110"/>
    </row>
    <row r="64" spans="2:19" ht="16.5" thickBot="1" x14ac:dyDescent="0.3">
      <c r="B64" s="28"/>
      <c r="C64" s="29"/>
      <c r="D64" s="29"/>
      <c r="E64" s="23"/>
      <c r="F64" s="108"/>
      <c r="G64" s="16"/>
      <c r="H64" s="95"/>
      <c r="I64" s="95"/>
      <c r="J64" s="95"/>
      <c r="K64" s="95"/>
      <c r="L64" s="95"/>
      <c r="M64" s="95"/>
      <c r="N64" s="95"/>
      <c r="O64" s="95"/>
      <c r="P64" s="95"/>
      <c r="Q64" s="95"/>
      <c r="R64" s="95"/>
      <c r="S64" s="110"/>
    </row>
    <row r="65" spans="2:19" ht="15.75" x14ac:dyDescent="0.25">
      <c r="B65" s="24"/>
      <c r="C65" s="25"/>
      <c r="D65" s="25"/>
      <c r="E65" s="22"/>
      <c r="F65" s="107"/>
      <c r="G65" s="13"/>
      <c r="H65" s="95"/>
      <c r="I65" s="95"/>
      <c r="J65" s="95"/>
      <c r="K65" s="95"/>
      <c r="L65" s="95"/>
      <c r="M65" s="95"/>
      <c r="N65" s="95"/>
      <c r="O65" s="95"/>
      <c r="P65" s="95"/>
      <c r="Q65" s="95"/>
      <c r="R65" s="95"/>
      <c r="S65" s="110"/>
    </row>
    <row r="66" spans="2:19" ht="15.75" x14ac:dyDescent="0.25">
      <c r="B66" s="26">
        <v>4</v>
      </c>
      <c r="C66" s="27" t="s">
        <v>73</v>
      </c>
      <c r="D66" s="27"/>
      <c r="E66" s="20">
        <v>4</v>
      </c>
      <c r="F66" s="106">
        <v>1.1499999999999999</v>
      </c>
      <c r="G66" s="14"/>
      <c r="H66" s="95"/>
      <c r="I66" s="95"/>
      <c r="J66" s="95"/>
      <c r="K66" s="95"/>
      <c r="L66" s="95"/>
      <c r="M66" s="95"/>
      <c r="N66" s="95"/>
      <c r="O66" s="95"/>
      <c r="P66" s="95"/>
      <c r="Q66" s="95"/>
      <c r="R66" s="95"/>
      <c r="S66" s="110"/>
    </row>
    <row r="67" spans="2:19" ht="15.75" x14ac:dyDescent="0.25">
      <c r="B67" s="26"/>
      <c r="C67" s="27"/>
      <c r="D67" s="27"/>
      <c r="E67" s="20">
        <v>3</v>
      </c>
      <c r="F67" s="106">
        <v>1</v>
      </c>
      <c r="G67" s="14"/>
      <c r="H67" s="95"/>
      <c r="I67" s="95"/>
      <c r="J67" s="95"/>
      <c r="K67" s="95"/>
      <c r="L67" s="95"/>
      <c r="M67" s="95"/>
      <c r="N67" s="95"/>
      <c r="O67" s="95"/>
      <c r="P67" s="95"/>
      <c r="Q67" s="95"/>
      <c r="R67" s="95"/>
      <c r="S67" s="110"/>
    </row>
    <row r="68" spans="2:19" ht="15.75" x14ac:dyDescent="0.25">
      <c r="B68" s="26"/>
      <c r="C68" s="27"/>
      <c r="D68" s="27"/>
      <c r="E68" s="20">
        <v>2</v>
      </c>
      <c r="F68" s="106">
        <v>0.9</v>
      </c>
      <c r="G68" s="14"/>
      <c r="H68" s="95"/>
      <c r="I68" s="95"/>
      <c r="J68" s="95"/>
      <c r="K68" s="95"/>
      <c r="L68" s="95"/>
      <c r="M68" s="95"/>
      <c r="N68" s="95"/>
      <c r="O68" s="95"/>
      <c r="P68" s="95"/>
      <c r="Q68" s="95"/>
      <c r="R68" s="95"/>
      <c r="S68" s="110"/>
    </row>
    <row r="69" spans="2:19" ht="15.75" x14ac:dyDescent="0.25">
      <c r="B69" s="26"/>
      <c r="C69" s="27"/>
      <c r="D69" s="27"/>
      <c r="E69" s="20">
        <v>1</v>
      </c>
      <c r="F69" s="106">
        <v>0.5</v>
      </c>
      <c r="G69" s="14"/>
      <c r="H69" s="95"/>
      <c r="I69" s="95"/>
      <c r="J69" s="95"/>
      <c r="K69" s="95"/>
      <c r="L69" s="95"/>
      <c r="M69" s="95"/>
      <c r="N69" s="95"/>
      <c r="O69" s="95"/>
      <c r="P69" s="95"/>
      <c r="Q69" s="95"/>
      <c r="R69" s="95"/>
      <c r="S69" s="110"/>
    </row>
    <row r="70" spans="2:19" ht="15.75" x14ac:dyDescent="0.25">
      <c r="B70" s="26"/>
      <c r="C70" s="27"/>
      <c r="D70" s="27"/>
      <c r="E70" s="20">
        <v>0</v>
      </c>
      <c r="F70" s="106">
        <v>0.5</v>
      </c>
      <c r="G70" s="14"/>
      <c r="H70" s="95"/>
      <c r="I70" s="95"/>
      <c r="J70" s="95"/>
      <c r="K70" s="95"/>
      <c r="L70" s="95"/>
      <c r="M70" s="95"/>
      <c r="N70" s="95"/>
      <c r="O70" s="95"/>
      <c r="P70" s="95"/>
      <c r="Q70" s="95"/>
      <c r="R70" s="95"/>
      <c r="S70" s="110"/>
    </row>
    <row r="71" spans="2:19" ht="16.5" thickBot="1" x14ac:dyDescent="0.3">
      <c r="B71" s="28"/>
      <c r="C71" s="29"/>
      <c r="D71" s="29"/>
      <c r="E71" s="15"/>
      <c r="F71" s="15"/>
      <c r="G71" s="16"/>
      <c r="H71" s="111"/>
      <c r="I71" s="111"/>
      <c r="J71" s="111"/>
      <c r="K71" s="111"/>
      <c r="L71" s="111"/>
      <c r="M71" s="111"/>
      <c r="N71" s="111"/>
      <c r="O71" s="111"/>
      <c r="P71" s="111"/>
      <c r="Q71" s="111"/>
      <c r="R71" s="111"/>
      <c r="S71" s="112"/>
    </row>
  </sheetData>
  <sheetProtection sheet="1" objects="1" scenarios="1"/>
  <protectedRanges>
    <protectedRange sqref="F5:F8 F11:F15 F18:F20 F23:F27 F48:F51 F54:F58 F61:F63 F66:F70" name="Range1"/>
  </protectedRanges>
  <mergeCells count="30">
    <mergeCell ref="E3:G4"/>
    <mergeCell ref="H23:S23"/>
    <mergeCell ref="H24:S24"/>
    <mergeCell ref="H25:S25"/>
    <mergeCell ref="H26:S26"/>
    <mergeCell ref="H11:S11"/>
    <mergeCell ref="H12:S12"/>
    <mergeCell ref="H13:S13"/>
    <mergeCell ref="H14:S14"/>
    <mergeCell ref="H15:S15"/>
    <mergeCell ref="H16:S16"/>
    <mergeCell ref="H3:S3"/>
    <mergeCell ref="H4:S4"/>
    <mergeCell ref="H5:S5"/>
    <mergeCell ref="H6:S6"/>
    <mergeCell ref="H7:S7"/>
    <mergeCell ref="B29:S44"/>
    <mergeCell ref="E46:G47"/>
    <mergeCell ref="B45:S45"/>
    <mergeCell ref="H8:S8"/>
    <mergeCell ref="H9:S9"/>
    <mergeCell ref="H10:S10"/>
    <mergeCell ref="H27:S27"/>
    <mergeCell ref="H28:S28"/>
    <mergeCell ref="H17:S17"/>
    <mergeCell ref="H18:S18"/>
    <mergeCell ref="H19:S19"/>
    <mergeCell ref="H20:S20"/>
    <mergeCell ref="H21:S21"/>
    <mergeCell ref="H22:S22"/>
  </mergeCells>
  <pageMargins left="0.7" right="0.7" top="0.75" bottom="0.75" header="0.3" footer="0.3"/>
  <pageSetup paperSize="9" scale="48" fitToHeight="0"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C92870-DBAC-40AA-9B35-5C19636863F7}">
  <dimension ref="C2:G13"/>
  <sheetViews>
    <sheetView topLeftCell="C1" workbookViewId="0">
      <selection activeCell="F6" sqref="F6"/>
    </sheetView>
  </sheetViews>
  <sheetFormatPr defaultColWidth="60.42578125" defaultRowHeight="15" x14ac:dyDescent="0.25"/>
  <cols>
    <col min="1" max="2" width="0" hidden="1" customWidth="1"/>
    <col min="4" max="6" width="20.7109375" style="20" customWidth="1"/>
  </cols>
  <sheetData>
    <row r="2" spans="3:7" ht="15.75" thickBot="1" x14ac:dyDescent="0.3"/>
    <row r="3" spans="3:7" ht="15.75" thickBot="1" x14ac:dyDescent="0.3">
      <c r="C3" s="99" t="s">
        <v>74</v>
      </c>
      <c r="D3" s="101" t="s">
        <v>6</v>
      </c>
      <c r="E3" s="101" t="s">
        <v>7</v>
      </c>
      <c r="F3" s="101" t="s">
        <v>8</v>
      </c>
      <c r="G3" s="99" t="s">
        <v>75</v>
      </c>
    </row>
    <row r="4" spans="3:7" ht="15.75" thickBot="1" x14ac:dyDescent="0.3">
      <c r="C4" s="100" t="s">
        <v>76</v>
      </c>
      <c r="D4" s="102">
        <v>65</v>
      </c>
      <c r="E4" s="102">
        <v>185</v>
      </c>
      <c r="F4" s="102">
        <v>305</v>
      </c>
      <c r="G4" s="100" t="s">
        <v>77</v>
      </c>
    </row>
    <row r="5" spans="3:7" ht="15.75" thickBot="1" x14ac:dyDescent="0.3">
      <c r="C5" s="100" t="s">
        <v>78</v>
      </c>
      <c r="D5" s="102">
        <v>15</v>
      </c>
      <c r="E5" s="102">
        <v>25</v>
      </c>
      <c r="F5" s="102">
        <v>35</v>
      </c>
      <c r="G5" s="100" t="s">
        <v>79</v>
      </c>
    </row>
    <row r="6" spans="3:7" ht="15.75" thickBot="1" x14ac:dyDescent="0.3">
      <c r="C6" s="100" t="s">
        <v>80</v>
      </c>
      <c r="D6" s="103">
        <v>0.15</v>
      </c>
      <c r="E6" s="103">
        <v>0.22</v>
      </c>
      <c r="F6" s="103">
        <v>0.28000000000000003</v>
      </c>
      <c r="G6" s="100" t="s">
        <v>81</v>
      </c>
    </row>
    <row r="7" spans="3:7" ht="15.75" thickBot="1" x14ac:dyDescent="0.3">
      <c r="C7" s="100" t="s">
        <v>82</v>
      </c>
      <c r="D7" s="103">
        <v>0.3</v>
      </c>
      <c r="E7" s="103">
        <v>0.45</v>
      </c>
      <c r="F7" s="103">
        <v>0.6</v>
      </c>
      <c r="G7" s="100" t="s">
        <v>83</v>
      </c>
    </row>
    <row r="8" spans="3:7" ht="15.75" thickBot="1" x14ac:dyDescent="0.3">
      <c r="C8" s="100" t="s">
        <v>84</v>
      </c>
      <c r="D8" s="104">
        <v>7000</v>
      </c>
      <c r="E8" s="104">
        <v>6600</v>
      </c>
      <c r="F8" s="104">
        <v>6200</v>
      </c>
      <c r="G8" s="100" t="s">
        <v>85</v>
      </c>
    </row>
    <row r="9" spans="3:7" ht="15.75" thickBot="1" x14ac:dyDescent="0.3">
      <c r="C9" s="100" t="s">
        <v>86</v>
      </c>
      <c r="D9" s="104">
        <v>650</v>
      </c>
      <c r="E9" s="104">
        <v>550</v>
      </c>
      <c r="F9" s="104">
        <v>450</v>
      </c>
      <c r="G9" s="100" t="s">
        <v>87</v>
      </c>
    </row>
    <row r="10" spans="3:7" ht="15.75" thickBot="1" x14ac:dyDescent="0.3">
      <c r="C10" s="100" t="s">
        <v>88</v>
      </c>
      <c r="D10" s="103">
        <v>0.05</v>
      </c>
      <c r="E10" s="103">
        <v>0.03</v>
      </c>
      <c r="F10" s="103">
        <v>0.02</v>
      </c>
      <c r="G10" s="100" t="s">
        <v>89</v>
      </c>
    </row>
    <row r="11" spans="3:7" ht="15.75" thickBot="1" x14ac:dyDescent="0.3">
      <c r="C11" s="100" t="s">
        <v>90</v>
      </c>
      <c r="D11" s="102">
        <v>100</v>
      </c>
      <c r="E11" s="102">
        <v>220</v>
      </c>
      <c r="F11" s="102">
        <v>350</v>
      </c>
      <c r="G11" s="100" t="s">
        <v>91</v>
      </c>
    </row>
    <row r="12" spans="3:7" ht="15.75" thickBot="1" x14ac:dyDescent="0.3">
      <c r="C12" s="100" t="s">
        <v>92</v>
      </c>
      <c r="D12" s="103">
        <v>0.5</v>
      </c>
      <c r="E12" s="103">
        <v>0.65</v>
      </c>
      <c r="F12" s="103">
        <v>0.75</v>
      </c>
      <c r="G12" s="100" t="s">
        <v>93</v>
      </c>
    </row>
    <row r="13" spans="3:7" ht="15.75" thickBot="1" x14ac:dyDescent="0.3">
      <c r="C13" s="100" t="s">
        <v>94</v>
      </c>
      <c r="D13" s="102" t="s">
        <v>95</v>
      </c>
      <c r="E13" s="102" t="s">
        <v>96</v>
      </c>
      <c r="F13" s="102" t="s">
        <v>97</v>
      </c>
      <c r="G13" s="100" t="s">
        <v>98</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0CA204B0022C647B4F4780B48E71537" ma:contentTypeVersion="11" ma:contentTypeDescription="Create a new document." ma:contentTypeScope="" ma:versionID="29192e33205b5051b9a45adfce01f410">
  <xsd:schema xmlns:xsd="http://www.w3.org/2001/XMLSchema" xmlns:xs="http://www.w3.org/2001/XMLSchema" xmlns:p="http://schemas.microsoft.com/office/2006/metadata/properties" xmlns:ns2="b7beb0d8-74d7-4712-9e75-e694daa7b546" xmlns:ns3="0f49505b-8b2a-411f-913e-59fdaebaa806" targetNamespace="http://schemas.microsoft.com/office/2006/metadata/properties" ma:root="true" ma:fieldsID="149602ede89b250438fac4c03deaa029" ns2:_="" ns3:_="">
    <xsd:import namespace="b7beb0d8-74d7-4712-9e75-e694daa7b546"/>
    <xsd:import namespace="0f49505b-8b2a-411f-913e-59fdaebaa806"/>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beb0d8-74d7-4712-9e75-e694daa7b54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bf71a670-2163-4e27-8a59-9b5d2eb68d1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f49505b-8b2a-411f-913e-59fdaebaa806"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3f19e0f-c957-441c-a3d0-8940c470ce83}" ma:internalName="TaxCatchAll" ma:showField="CatchAllData" ma:web="0f49505b-8b2a-411f-913e-59fdaebaa80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0f49505b-8b2a-411f-913e-59fdaebaa806" xsi:nil="true"/>
    <lcf76f155ced4ddcb4097134ff3c332f xmlns="b7beb0d8-74d7-4712-9e75-e694daa7b54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495A769-A68A-45CB-A230-D45B0C622CA9}">
  <ds:schemaRefs>
    <ds:schemaRef ds:uri="http://schemas.microsoft.com/sharepoint/v3/contenttype/forms"/>
  </ds:schemaRefs>
</ds:datastoreItem>
</file>

<file path=customXml/itemProps2.xml><?xml version="1.0" encoding="utf-8"?>
<ds:datastoreItem xmlns:ds="http://schemas.openxmlformats.org/officeDocument/2006/customXml" ds:itemID="{3F26A736-EC0C-41C1-9CF9-C9C28E30376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beb0d8-74d7-4712-9e75-e694daa7b546"/>
    <ds:schemaRef ds:uri="0f49505b-8b2a-411f-913e-59fdaebaa8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AD1DFD3-F24B-4B40-8560-A49227178F49}">
  <ds:schemaRefs>
    <ds:schemaRef ds:uri="http://purl.org/dc/dcmitype/"/>
    <ds:schemaRef ds:uri="http://purl.org/dc/terms/"/>
    <ds:schemaRef ds:uri="http://purl.org/dc/elements/1.1/"/>
    <ds:schemaRef ds:uri="b7beb0d8-74d7-4712-9e75-e694daa7b546"/>
    <ds:schemaRef ds:uri="http://schemas.openxmlformats.org/package/2006/metadata/core-properties"/>
    <ds:schemaRef ds:uri="http://schemas.microsoft.com/office/2006/documentManagement/types"/>
    <ds:schemaRef ds:uri="0f49505b-8b2a-411f-913e-59fdaebaa806"/>
    <ds:schemaRef ds:uri="http://schemas.microsoft.com/office/infopath/2007/PartnerControls"/>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A - Input  - ROI Model inc OH</vt:lpstr>
      <vt:lpstr>B - ROI Model Excluding OH</vt:lpstr>
      <vt:lpstr>C - Optional ROI Variables</vt:lpstr>
      <vt:lpstr>Sheet2</vt:lpstr>
      <vt:lpstr>'A - Input  - ROI Model inc OH'!Print_Area</vt:lpstr>
      <vt:lpstr>'B - ROI Model Excluding OH'!Print_Area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openpyxl</dc:creator>
  <cp:keywords/>
  <dc:description/>
  <cp:lastModifiedBy>David Lockhart-Hawkins</cp:lastModifiedBy>
  <cp:revision/>
  <cp:lastPrinted>2025-08-11T09:42:15Z</cp:lastPrinted>
  <dcterms:created xsi:type="dcterms:W3CDTF">2025-06-14T10:23:47Z</dcterms:created>
  <dcterms:modified xsi:type="dcterms:W3CDTF">2025-08-14T13:02:32Z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0x01010040CA204B0022C647B4F4780B48E71537</vt:lpwstr>
  </property>
  <property fmtid="{D5CDD505-2E9C-101B-9397-08002B2CF9AE}" pid="3" name="MediaServiceImageTags">
    <vt:lpwstr/>
  </property>
</Properties>
</file>